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05" yWindow="1695" windowWidth="14715" windowHeight="6900" activeTab="1"/>
  </bookViews>
  <sheets>
    <sheet name="Summary" sheetId="3" r:id="rId1"/>
    <sheet name="MALES" sheetId="1" r:id="rId2"/>
    <sheet name="FEMALES" sheetId="2" r:id="rId3"/>
    <sheet name="MALES CUMULATIVE" sheetId="4" r:id="rId4"/>
    <sheet name="FEMALES CUMULATIVE" sheetId="5" r:id="rId5"/>
    <sheet name="TANNER STAGE" sheetId="6" r:id="rId6"/>
  </sheets>
  <calcPr calcId="145621"/>
</workbook>
</file>

<file path=xl/calcChain.xml><?xml version="1.0" encoding="utf-8"?>
<calcChain xmlns="http://schemas.openxmlformats.org/spreadsheetml/2006/main">
  <c r="L94" i="5" l="1"/>
  <c r="K94" i="5"/>
  <c r="L93" i="5"/>
  <c r="K93" i="5"/>
  <c r="L92" i="5"/>
  <c r="K92" i="5"/>
  <c r="L91" i="5"/>
  <c r="K91" i="5"/>
  <c r="L90" i="5"/>
  <c r="K90" i="5"/>
  <c r="L89" i="5"/>
  <c r="K89" i="5"/>
  <c r="L88" i="5"/>
  <c r="K88" i="5"/>
  <c r="L87" i="5"/>
  <c r="K87" i="5"/>
  <c r="L86" i="5"/>
  <c r="K86" i="5"/>
  <c r="L85" i="5"/>
  <c r="K85" i="5"/>
  <c r="L84" i="5"/>
  <c r="K84" i="5"/>
  <c r="L83" i="5"/>
  <c r="K83" i="5"/>
  <c r="L82" i="5"/>
  <c r="K82" i="5"/>
  <c r="L81" i="5"/>
  <c r="K81" i="5"/>
  <c r="L80" i="5"/>
  <c r="K80" i="5"/>
  <c r="L79" i="5"/>
  <c r="K79" i="5"/>
  <c r="L78" i="5"/>
  <c r="K78" i="5"/>
  <c r="L77" i="5"/>
  <c r="K77" i="5"/>
  <c r="L76" i="5"/>
  <c r="K76" i="5"/>
  <c r="L75" i="5"/>
  <c r="K75" i="5"/>
  <c r="L74" i="5"/>
  <c r="K74" i="5"/>
  <c r="L73" i="5"/>
  <c r="K73" i="5"/>
  <c r="L72" i="5"/>
  <c r="K72" i="5"/>
  <c r="L71" i="5"/>
  <c r="K71" i="5"/>
  <c r="L70" i="5"/>
  <c r="K70" i="5"/>
  <c r="L69" i="5"/>
  <c r="K69" i="5"/>
  <c r="L68" i="5"/>
  <c r="K68" i="5"/>
  <c r="L67" i="5"/>
  <c r="K67" i="5"/>
  <c r="L66" i="5"/>
  <c r="K66" i="5"/>
  <c r="L65" i="5"/>
  <c r="K65" i="5"/>
  <c r="L64" i="5"/>
  <c r="K64" i="5"/>
  <c r="L63" i="5"/>
  <c r="K63" i="5"/>
  <c r="L62" i="5"/>
  <c r="K62" i="5"/>
  <c r="L61" i="5"/>
  <c r="K61" i="5"/>
  <c r="L60" i="5"/>
  <c r="K60" i="5"/>
  <c r="L59" i="5"/>
  <c r="K59" i="5"/>
  <c r="L58" i="5"/>
  <c r="K58" i="5"/>
  <c r="L57" i="5"/>
  <c r="K57" i="5"/>
  <c r="L56" i="5"/>
  <c r="K56" i="5"/>
  <c r="L55" i="5"/>
  <c r="K55" i="5"/>
  <c r="L54" i="5"/>
  <c r="K54" i="5"/>
  <c r="L53" i="5"/>
  <c r="K53" i="5"/>
  <c r="L52" i="5"/>
  <c r="K52" i="5"/>
  <c r="L51" i="5"/>
  <c r="K51" i="5"/>
  <c r="L50" i="5"/>
  <c r="K50" i="5"/>
  <c r="L49" i="5"/>
  <c r="K49" i="5"/>
  <c r="L48" i="5"/>
  <c r="K48" i="5"/>
  <c r="L47" i="5"/>
  <c r="K47" i="5"/>
  <c r="L46" i="5"/>
  <c r="K46" i="5"/>
  <c r="L45" i="5"/>
  <c r="K45" i="5"/>
  <c r="L44" i="5"/>
  <c r="K44" i="5"/>
  <c r="L43" i="5"/>
  <c r="K43" i="5"/>
  <c r="L42" i="5"/>
  <c r="K42" i="5"/>
  <c r="L41" i="5"/>
  <c r="K41" i="5"/>
  <c r="L40" i="5"/>
  <c r="K40" i="5"/>
  <c r="L39" i="5"/>
  <c r="K39" i="5"/>
  <c r="L38" i="5"/>
  <c r="K38" i="5"/>
  <c r="L37" i="5"/>
  <c r="K37" i="5"/>
  <c r="L36" i="5"/>
  <c r="K36" i="5"/>
  <c r="L35" i="5"/>
  <c r="K35" i="5"/>
  <c r="L34" i="5"/>
  <c r="K34" i="5"/>
  <c r="L33" i="5"/>
  <c r="K33" i="5"/>
  <c r="L32" i="5"/>
  <c r="K32" i="5"/>
  <c r="L31" i="5"/>
  <c r="K31" i="5"/>
  <c r="L30" i="5"/>
  <c r="K30" i="5"/>
  <c r="L29" i="5"/>
  <c r="K29" i="5"/>
  <c r="L28" i="5"/>
  <c r="K28" i="5"/>
  <c r="L27" i="5"/>
  <c r="K27" i="5"/>
  <c r="L26" i="5"/>
  <c r="K26" i="5"/>
  <c r="L25" i="5"/>
  <c r="K25" i="5"/>
  <c r="L24" i="5"/>
  <c r="K24" i="5"/>
  <c r="L23" i="5"/>
  <c r="K23" i="5"/>
  <c r="L22" i="5"/>
  <c r="K22" i="5"/>
  <c r="L21" i="5"/>
  <c r="K21" i="5"/>
  <c r="L20" i="5"/>
  <c r="K20" i="5"/>
  <c r="L19" i="5"/>
  <c r="K19" i="5"/>
  <c r="L18" i="5"/>
  <c r="K18" i="5"/>
  <c r="L17" i="5"/>
  <c r="K17" i="5"/>
  <c r="L16" i="5"/>
  <c r="K16" i="5"/>
  <c r="L15" i="5"/>
  <c r="K15" i="5"/>
  <c r="L14" i="5"/>
  <c r="K14" i="5"/>
  <c r="L13" i="5"/>
  <c r="K13" i="5"/>
  <c r="L12" i="5"/>
  <c r="K12" i="5"/>
  <c r="L11" i="5"/>
  <c r="K11" i="5"/>
  <c r="L10" i="5"/>
  <c r="K10" i="5"/>
  <c r="L9" i="5"/>
  <c r="K9" i="5"/>
  <c r="L8" i="5"/>
  <c r="K8" i="5"/>
  <c r="L7" i="5"/>
  <c r="K7" i="5"/>
  <c r="L6" i="5"/>
  <c r="K6" i="5"/>
  <c r="D6" i="5" s="1"/>
  <c r="E6" i="5" s="1"/>
  <c r="L5" i="5"/>
  <c r="K5" i="5"/>
  <c r="L4" i="5"/>
  <c r="K4" i="5"/>
  <c r="L94" i="4"/>
  <c r="L93" i="4"/>
  <c r="L92" i="4"/>
  <c r="L91" i="4"/>
  <c r="L90" i="4"/>
  <c r="L89" i="4"/>
  <c r="L88" i="4"/>
  <c r="L87" i="4"/>
  <c r="L86" i="4"/>
  <c r="L85" i="4"/>
  <c r="L84" i="4"/>
  <c r="L83" i="4"/>
  <c r="L82" i="4"/>
  <c r="L81" i="4"/>
  <c r="L80" i="4"/>
  <c r="L79" i="4"/>
  <c r="L78" i="4"/>
  <c r="L77" i="4"/>
  <c r="L76" i="4"/>
  <c r="L75" i="4"/>
  <c r="L74" i="4"/>
  <c r="L73" i="4"/>
  <c r="L72" i="4"/>
  <c r="L71" i="4"/>
  <c r="L70" i="4"/>
  <c r="L69" i="4"/>
  <c r="L68" i="4"/>
  <c r="L67" i="4"/>
  <c r="L66" i="4"/>
  <c r="L65" i="4"/>
  <c r="L64" i="4"/>
  <c r="L63" i="4"/>
  <c r="L62" i="4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D34" i="4" s="1"/>
  <c r="E34" i="4" s="1"/>
  <c r="L33" i="4"/>
  <c r="L32" i="4"/>
  <c r="L31" i="4"/>
  <c r="L30" i="4"/>
  <c r="L29" i="4"/>
  <c r="L28" i="4"/>
  <c r="L27" i="4"/>
  <c r="L26" i="4"/>
  <c r="L25" i="4"/>
  <c r="D25" i="4" s="1"/>
  <c r="E25" i="4" s="1"/>
  <c r="L24" i="4"/>
  <c r="L23" i="4"/>
  <c r="L22" i="4"/>
  <c r="D22" i="4" s="1"/>
  <c r="E22" i="4" s="1"/>
  <c r="L21" i="4"/>
  <c r="L20" i="4"/>
  <c r="L19" i="4"/>
  <c r="L18" i="4"/>
  <c r="L17" i="4"/>
  <c r="D17" i="4" s="1"/>
  <c r="E17" i="4" s="1"/>
  <c r="L16" i="4"/>
  <c r="L15" i="4"/>
  <c r="L14" i="4"/>
  <c r="L13" i="4"/>
  <c r="L12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L11" i="4"/>
  <c r="L6" i="4"/>
  <c r="L7" i="4"/>
  <c r="L8" i="4"/>
  <c r="L9" i="4"/>
  <c r="L10" i="4"/>
  <c r="K11" i="4"/>
  <c r="D11" i="4" s="1"/>
  <c r="K10" i="4"/>
  <c r="D10" i="4" s="1"/>
  <c r="K9" i="4"/>
  <c r="D9" i="4" s="1"/>
  <c r="K8" i="4"/>
  <c r="K7" i="4"/>
  <c r="D7" i="4" s="1"/>
  <c r="K6" i="4"/>
  <c r="D6" i="4" s="1"/>
  <c r="L5" i="4"/>
  <c r="D5" i="4" s="1"/>
  <c r="K5" i="4"/>
  <c r="D36" i="5"/>
  <c r="D35" i="5"/>
  <c r="E35" i="5" s="1"/>
  <c r="D34" i="5"/>
  <c r="E34" i="5" s="1"/>
  <c r="D33" i="5"/>
  <c r="D32" i="5"/>
  <c r="D31" i="5"/>
  <c r="E31" i="5" s="1"/>
  <c r="D30" i="5"/>
  <c r="E30" i="5" s="1"/>
  <c r="D29" i="5"/>
  <c r="D28" i="5"/>
  <c r="D27" i="5"/>
  <c r="E27" i="5" s="1"/>
  <c r="D26" i="5"/>
  <c r="E26" i="5" s="1"/>
  <c r="D25" i="5"/>
  <c r="D24" i="5"/>
  <c r="D23" i="5"/>
  <c r="E23" i="5" s="1"/>
  <c r="D22" i="5"/>
  <c r="E22" i="5" s="1"/>
  <c r="D21" i="5"/>
  <c r="D20" i="5"/>
  <c r="D19" i="5"/>
  <c r="E19" i="5" s="1"/>
  <c r="D18" i="5"/>
  <c r="E18" i="5" s="1"/>
  <c r="D17" i="5"/>
  <c r="D16" i="5"/>
  <c r="D15" i="5"/>
  <c r="E15" i="5" s="1"/>
  <c r="D14" i="5"/>
  <c r="E14" i="5" s="1"/>
  <c r="D13" i="5"/>
  <c r="D12" i="5"/>
  <c r="D11" i="5"/>
  <c r="E11" i="5" s="1"/>
  <c r="D10" i="5"/>
  <c r="E10" i="5" s="1"/>
  <c r="D9" i="5"/>
  <c r="D8" i="5"/>
  <c r="D5" i="5"/>
  <c r="E5" i="5" s="1"/>
  <c r="E36" i="5"/>
  <c r="E33" i="5"/>
  <c r="E32" i="5"/>
  <c r="E29" i="5"/>
  <c r="E28" i="5"/>
  <c r="E25" i="5"/>
  <c r="E24" i="5"/>
  <c r="E21" i="5"/>
  <c r="E20" i="5"/>
  <c r="E17" i="5"/>
  <c r="E16" i="5"/>
  <c r="E13" i="5"/>
  <c r="E12" i="5"/>
  <c r="E9" i="5"/>
  <c r="E8" i="5"/>
  <c r="D7" i="5"/>
  <c r="E7" i="5" s="1"/>
  <c r="D36" i="4"/>
  <c r="D35" i="4"/>
  <c r="E35" i="4" s="1"/>
  <c r="D33" i="4"/>
  <c r="D32" i="4"/>
  <c r="E32" i="4" s="1"/>
  <c r="D31" i="4"/>
  <c r="E31" i="4" s="1"/>
  <c r="D30" i="4"/>
  <c r="D29" i="4"/>
  <c r="E29" i="4" s="1"/>
  <c r="D28" i="4"/>
  <c r="E28" i="4" s="1"/>
  <c r="D27" i="4"/>
  <c r="D26" i="4"/>
  <c r="E26" i="4" s="1"/>
  <c r="D24" i="4"/>
  <c r="E24" i="4" s="1"/>
  <c r="D23" i="4"/>
  <c r="E23" i="4" s="1"/>
  <c r="D21" i="4"/>
  <c r="E21" i="4" s="1"/>
  <c r="D20" i="4"/>
  <c r="E20" i="4" s="1"/>
  <c r="D19" i="4"/>
  <c r="D18" i="4"/>
  <c r="E18" i="4" s="1"/>
  <c r="D16" i="4"/>
  <c r="E16" i="4" s="1"/>
  <c r="D15" i="4"/>
  <c r="E15" i="4" s="1"/>
  <c r="D14" i="4"/>
  <c r="D13" i="4"/>
  <c r="E13" i="4" s="1"/>
  <c r="D12" i="4"/>
  <c r="E12" i="4" s="1"/>
  <c r="E30" i="4"/>
  <c r="E14" i="4"/>
  <c r="E27" i="4"/>
  <c r="E19" i="4"/>
  <c r="E36" i="4"/>
  <c r="E33" i="4"/>
  <c r="T94" i="5"/>
  <c r="S94" i="5"/>
  <c r="R94" i="5"/>
  <c r="T93" i="5"/>
  <c r="S93" i="5"/>
  <c r="R93" i="5"/>
  <c r="T92" i="5"/>
  <c r="S92" i="5"/>
  <c r="R92" i="5"/>
  <c r="T91" i="5"/>
  <c r="S91" i="5"/>
  <c r="R91" i="5"/>
  <c r="T90" i="5"/>
  <c r="S90" i="5"/>
  <c r="R90" i="5"/>
  <c r="T89" i="5"/>
  <c r="S89" i="5"/>
  <c r="R89" i="5"/>
  <c r="T88" i="5"/>
  <c r="S88" i="5"/>
  <c r="R88" i="5"/>
  <c r="T87" i="5"/>
  <c r="S87" i="5"/>
  <c r="R87" i="5"/>
  <c r="T86" i="5"/>
  <c r="S86" i="5"/>
  <c r="R86" i="5"/>
  <c r="T85" i="5"/>
  <c r="S85" i="5"/>
  <c r="R85" i="5"/>
  <c r="T84" i="5"/>
  <c r="S84" i="5"/>
  <c r="R84" i="5"/>
  <c r="T83" i="5"/>
  <c r="S83" i="5"/>
  <c r="R83" i="5"/>
  <c r="T82" i="5"/>
  <c r="S82" i="5"/>
  <c r="R82" i="5"/>
  <c r="T81" i="5"/>
  <c r="S81" i="5"/>
  <c r="R81" i="5"/>
  <c r="T80" i="5"/>
  <c r="S80" i="5"/>
  <c r="R80" i="5"/>
  <c r="T79" i="5"/>
  <c r="S79" i="5"/>
  <c r="R79" i="5"/>
  <c r="T78" i="5"/>
  <c r="S78" i="5"/>
  <c r="R78" i="5"/>
  <c r="T77" i="5"/>
  <c r="S77" i="5"/>
  <c r="R77" i="5"/>
  <c r="T76" i="5"/>
  <c r="S76" i="5"/>
  <c r="R76" i="5"/>
  <c r="T75" i="5"/>
  <c r="S75" i="5"/>
  <c r="R75" i="5"/>
  <c r="T74" i="5"/>
  <c r="S74" i="5"/>
  <c r="R74" i="5"/>
  <c r="T73" i="5"/>
  <c r="S73" i="5"/>
  <c r="R73" i="5"/>
  <c r="T72" i="5"/>
  <c r="S72" i="5"/>
  <c r="R72" i="5"/>
  <c r="T71" i="5"/>
  <c r="S71" i="5"/>
  <c r="R71" i="5"/>
  <c r="T70" i="5"/>
  <c r="S70" i="5"/>
  <c r="R70" i="5"/>
  <c r="T69" i="5"/>
  <c r="S69" i="5"/>
  <c r="R69" i="5"/>
  <c r="T68" i="5"/>
  <c r="S68" i="5"/>
  <c r="R68" i="5"/>
  <c r="T67" i="5"/>
  <c r="S67" i="5"/>
  <c r="R67" i="5"/>
  <c r="T66" i="5"/>
  <c r="S66" i="5"/>
  <c r="R66" i="5"/>
  <c r="T65" i="5"/>
  <c r="S65" i="5"/>
  <c r="R65" i="5"/>
  <c r="T64" i="5"/>
  <c r="S64" i="5"/>
  <c r="R64" i="5"/>
  <c r="T63" i="5"/>
  <c r="S63" i="5"/>
  <c r="R63" i="5"/>
  <c r="T62" i="5"/>
  <c r="S62" i="5"/>
  <c r="R62" i="5"/>
  <c r="T61" i="5"/>
  <c r="S61" i="5"/>
  <c r="R61" i="5"/>
  <c r="T60" i="5"/>
  <c r="S60" i="5"/>
  <c r="R60" i="5"/>
  <c r="T59" i="5"/>
  <c r="S59" i="5"/>
  <c r="R59" i="5"/>
  <c r="T58" i="5"/>
  <c r="S58" i="5"/>
  <c r="R58" i="5"/>
  <c r="T57" i="5"/>
  <c r="S57" i="5"/>
  <c r="R57" i="5"/>
  <c r="T56" i="5"/>
  <c r="S56" i="5"/>
  <c r="R56" i="5"/>
  <c r="T55" i="5"/>
  <c r="S55" i="5"/>
  <c r="R55" i="5"/>
  <c r="T54" i="5"/>
  <c r="S54" i="5"/>
  <c r="R54" i="5"/>
  <c r="T53" i="5"/>
  <c r="S53" i="5"/>
  <c r="R53" i="5"/>
  <c r="T52" i="5"/>
  <c r="S52" i="5"/>
  <c r="R52" i="5"/>
  <c r="T51" i="5"/>
  <c r="S51" i="5"/>
  <c r="R51" i="5"/>
  <c r="T50" i="5"/>
  <c r="S50" i="5"/>
  <c r="R50" i="5"/>
  <c r="T49" i="5"/>
  <c r="S49" i="5"/>
  <c r="R49" i="5"/>
  <c r="T48" i="5"/>
  <c r="S48" i="5"/>
  <c r="R48" i="5"/>
  <c r="T47" i="5"/>
  <c r="S47" i="5"/>
  <c r="R47" i="5"/>
  <c r="T46" i="5"/>
  <c r="S46" i="5"/>
  <c r="R46" i="5"/>
  <c r="T45" i="5"/>
  <c r="S45" i="5"/>
  <c r="R45" i="5"/>
  <c r="T44" i="5"/>
  <c r="S44" i="5"/>
  <c r="R44" i="5"/>
  <c r="T43" i="5"/>
  <c r="S43" i="5"/>
  <c r="R43" i="5"/>
  <c r="T42" i="5"/>
  <c r="S42" i="5"/>
  <c r="R42" i="5"/>
  <c r="T41" i="5"/>
  <c r="S41" i="5"/>
  <c r="R41" i="5"/>
  <c r="T40" i="5"/>
  <c r="S40" i="5"/>
  <c r="R40" i="5"/>
  <c r="T39" i="5"/>
  <c r="S39" i="5"/>
  <c r="R39" i="5"/>
  <c r="T38" i="5"/>
  <c r="S38" i="5"/>
  <c r="R38" i="5"/>
  <c r="T37" i="5"/>
  <c r="S37" i="5"/>
  <c r="R37" i="5"/>
  <c r="T36" i="5"/>
  <c r="S36" i="5"/>
  <c r="R36" i="5"/>
  <c r="T35" i="5"/>
  <c r="S35" i="5"/>
  <c r="R35" i="5"/>
  <c r="T34" i="5"/>
  <c r="S34" i="5"/>
  <c r="R34" i="5"/>
  <c r="T33" i="5"/>
  <c r="S33" i="5"/>
  <c r="R33" i="5"/>
  <c r="T32" i="5"/>
  <c r="S32" i="5"/>
  <c r="R32" i="5"/>
  <c r="T31" i="5"/>
  <c r="S31" i="5"/>
  <c r="R31" i="5"/>
  <c r="T30" i="5"/>
  <c r="S30" i="5"/>
  <c r="R30" i="5"/>
  <c r="T29" i="5"/>
  <c r="S29" i="5"/>
  <c r="R29" i="5"/>
  <c r="T28" i="5"/>
  <c r="S28" i="5"/>
  <c r="R28" i="5"/>
  <c r="T27" i="5"/>
  <c r="S27" i="5"/>
  <c r="R27" i="5"/>
  <c r="T26" i="5"/>
  <c r="S26" i="5"/>
  <c r="R26" i="5"/>
  <c r="T25" i="5"/>
  <c r="S25" i="5"/>
  <c r="R25" i="5"/>
  <c r="T24" i="5"/>
  <c r="S24" i="5"/>
  <c r="R24" i="5"/>
  <c r="T23" i="5"/>
  <c r="S23" i="5"/>
  <c r="R23" i="5"/>
  <c r="T22" i="5"/>
  <c r="S22" i="5"/>
  <c r="R22" i="5"/>
  <c r="T21" i="5"/>
  <c r="S21" i="5"/>
  <c r="R21" i="5"/>
  <c r="T20" i="5"/>
  <c r="S20" i="5"/>
  <c r="R20" i="5"/>
  <c r="T19" i="5"/>
  <c r="S19" i="5"/>
  <c r="R19" i="5"/>
  <c r="T18" i="5"/>
  <c r="S18" i="5"/>
  <c r="R18" i="5"/>
  <c r="T17" i="5"/>
  <c r="S17" i="5"/>
  <c r="R17" i="5"/>
  <c r="T16" i="5"/>
  <c r="S16" i="5"/>
  <c r="R16" i="5"/>
  <c r="T15" i="5"/>
  <c r="S15" i="5"/>
  <c r="R15" i="5"/>
  <c r="T14" i="5"/>
  <c r="S14" i="5"/>
  <c r="R14" i="5"/>
  <c r="T13" i="5"/>
  <c r="S13" i="5"/>
  <c r="R13" i="5"/>
  <c r="T12" i="5"/>
  <c r="S12" i="5"/>
  <c r="R12" i="5"/>
  <c r="T11" i="5"/>
  <c r="S11" i="5"/>
  <c r="R11" i="5"/>
  <c r="T10" i="5"/>
  <c r="S10" i="5"/>
  <c r="R10" i="5"/>
  <c r="T9" i="5"/>
  <c r="S9" i="5"/>
  <c r="R9" i="5"/>
  <c r="T8" i="5"/>
  <c r="S8" i="5"/>
  <c r="R8" i="5"/>
  <c r="T7" i="5"/>
  <c r="S7" i="5"/>
  <c r="R7" i="5"/>
  <c r="T6" i="5"/>
  <c r="S6" i="5"/>
  <c r="R6" i="5"/>
  <c r="T5" i="5"/>
  <c r="S5" i="5"/>
  <c r="R5" i="5"/>
  <c r="T4" i="5"/>
  <c r="S4" i="5"/>
  <c r="R4" i="5"/>
  <c r="D4" i="5"/>
  <c r="E4" i="5" s="1"/>
  <c r="T94" i="4"/>
  <c r="S94" i="4"/>
  <c r="R94" i="4"/>
  <c r="T93" i="4"/>
  <c r="S93" i="4"/>
  <c r="R93" i="4"/>
  <c r="T92" i="4"/>
  <c r="S92" i="4"/>
  <c r="R92" i="4"/>
  <c r="T91" i="4"/>
  <c r="S91" i="4"/>
  <c r="R91" i="4"/>
  <c r="T90" i="4"/>
  <c r="S90" i="4"/>
  <c r="R90" i="4"/>
  <c r="T89" i="4"/>
  <c r="S89" i="4"/>
  <c r="R89" i="4"/>
  <c r="T88" i="4"/>
  <c r="S88" i="4"/>
  <c r="R88" i="4"/>
  <c r="T87" i="4"/>
  <c r="S87" i="4"/>
  <c r="R87" i="4"/>
  <c r="T86" i="4"/>
  <c r="S86" i="4"/>
  <c r="R86" i="4"/>
  <c r="T85" i="4"/>
  <c r="S85" i="4"/>
  <c r="R85" i="4"/>
  <c r="T84" i="4"/>
  <c r="S84" i="4"/>
  <c r="R84" i="4"/>
  <c r="T83" i="4"/>
  <c r="S83" i="4"/>
  <c r="R83" i="4"/>
  <c r="T82" i="4"/>
  <c r="S82" i="4"/>
  <c r="R82" i="4"/>
  <c r="T81" i="4"/>
  <c r="S81" i="4"/>
  <c r="R81" i="4"/>
  <c r="T80" i="4"/>
  <c r="S80" i="4"/>
  <c r="R80" i="4"/>
  <c r="T79" i="4"/>
  <c r="S79" i="4"/>
  <c r="R79" i="4"/>
  <c r="T78" i="4"/>
  <c r="S78" i="4"/>
  <c r="R78" i="4"/>
  <c r="T77" i="4"/>
  <c r="S77" i="4"/>
  <c r="R77" i="4"/>
  <c r="T76" i="4"/>
  <c r="S76" i="4"/>
  <c r="R76" i="4"/>
  <c r="T75" i="4"/>
  <c r="S75" i="4"/>
  <c r="R75" i="4"/>
  <c r="T74" i="4"/>
  <c r="S74" i="4"/>
  <c r="R74" i="4"/>
  <c r="T73" i="4"/>
  <c r="S73" i="4"/>
  <c r="R73" i="4"/>
  <c r="T72" i="4"/>
  <c r="S72" i="4"/>
  <c r="R72" i="4"/>
  <c r="T71" i="4"/>
  <c r="S71" i="4"/>
  <c r="R71" i="4"/>
  <c r="T70" i="4"/>
  <c r="S70" i="4"/>
  <c r="R70" i="4"/>
  <c r="T69" i="4"/>
  <c r="S69" i="4"/>
  <c r="R69" i="4"/>
  <c r="T68" i="4"/>
  <c r="S68" i="4"/>
  <c r="R68" i="4"/>
  <c r="T67" i="4"/>
  <c r="S67" i="4"/>
  <c r="R67" i="4"/>
  <c r="T66" i="4"/>
  <c r="S66" i="4"/>
  <c r="R66" i="4"/>
  <c r="T65" i="4"/>
  <c r="S65" i="4"/>
  <c r="R65" i="4"/>
  <c r="T64" i="4"/>
  <c r="S64" i="4"/>
  <c r="R64" i="4"/>
  <c r="T63" i="4"/>
  <c r="S63" i="4"/>
  <c r="R63" i="4"/>
  <c r="T62" i="4"/>
  <c r="S62" i="4"/>
  <c r="R62" i="4"/>
  <c r="T61" i="4"/>
  <c r="S61" i="4"/>
  <c r="R61" i="4"/>
  <c r="T60" i="4"/>
  <c r="S60" i="4"/>
  <c r="R60" i="4"/>
  <c r="T59" i="4"/>
  <c r="S59" i="4"/>
  <c r="R59" i="4"/>
  <c r="T58" i="4"/>
  <c r="S58" i="4"/>
  <c r="R58" i="4"/>
  <c r="T57" i="4"/>
  <c r="S57" i="4"/>
  <c r="R57" i="4"/>
  <c r="T56" i="4"/>
  <c r="S56" i="4"/>
  <c r="R56" i="4"/>
  <c r="T55" i="4"/>
  <c r="S55" i="4"/>
  <c r="R55" i="4"/>
  <c r="T54" i="4"/>
  <c r="S54" i="4"/>
  <c r="R54" i="4"/>
  <c r="T53" i="4"/>
  <c r="S53" i="4"/>
  <c r="R53" i="4"/>
  <c r="T52" i="4"/>
  <c r="S52" i="4"/>
  <c r="R52" i="4"/>
  <c r="T51" i="4"/>
  <c r="S51" i="4"/>
  <c r="R51" i="4"/>
  <c r="T50" i="4"/>
  <c r="S50" i="4"/>
  <c r="R50" i="4"/>
  <c r="T49" i="4"/>
  <c r="S49" i="4"/>
  <c r="R49" i="4"/>
  <c r="T48" i="4"/>
  <c r="S48" i="4"/>
  <c r="R48" i="4"/>
  <c r="T47" i="4"/>
  <c r="S47" i="4"/>
  <c r="R47" i="4"/>
  <c r="T46" i="4"/>
  <c r="S46" i="4"/>
  <c r="R46" i="4"/>
  <c r="T45" i="4"/>
  <c r="S45" i="4"/>
  <c r="R45" i="4"/>
  <c r="T44" i="4"/>
  <c r="S44" i="4"/>
  <c r="R44" i="4"/>
  <c r="T43" i="4"/>
  <c r="S43" i="4"/>
  <c r="R43" i="4"/>
  <c r="T42" i="4"/>
  <c r="S42" i="4"/>
  <c r="R42" i="4"/>
  <c r="T41" i="4"/>
  <c r="S41" i="4"/>
  <c r="R41" i="4"/>
  <c r="T40" i="4"/>
  <c r="S40" i="4"/>
  <c r="R40" i="4"/>
  <c r="T39" i="4"/>
  <c r="S39" i="4"/>
  <c r="R39" i="4"/>
  <c r="T38" i="4"/>
  <c r="S38" i="4"/>
  <c r="R38" i="4"/>
  <c r="T37" i="4"/>
  <c r="S37" i="4"/>
  <c r="R37" i="4"/>
  <c r="T36" i="4"/>
  <c r="S36" i="4"/>
  <c r="R36" i="4"/>
  <c r="T35" i="4"/>
  <c r="S35" i="4"/>
  <c r="R35" i="4"/>
  <c r="T34" i="4"/>
  <c r="S34" i="4"/>
  <c r="R34" i="4"/>
  <c r="T33" i="4"/>
  <c r="S33" i="4"/>
  <c r="R33" i="4"/>
  <c r="T32" i="4"/>
  <c r="S32" i="4"/>
  <c r="R32" i="4"/>
  <c r="T31" i="4"/>
  <c r="S31" i="4"/>
  <c r="R31" i="4"/>
  <c r="T30" i="4"/>
  <c r="S30" i="4"/>
  <c r="R30" i="4"/>
  <c r="T29" i="4"/>
  <c r="S29" i="4"/>
  <c r="R29" i="4"/>
  <c r="T28" i="4"/>
  <c r="S28" i="4"/>
  <c r="R28" i="4"/>
  <c r="T27" i="4"/>
  <c r="S27" i="4"/>
  <c r="R27" i="4"/>
  <c r="T26" i="4"/>
  <c r="S26" i="4"/>
  <c r="R26" i="4"/>
  <c r="T25" i="4"/>
  <c r="S25" i="4"/>
  <c r="R25" i="4"/>
  <c r="T24" i="4"/>
  <c r="S24" i="4"/>
  <c r="R24" i="4"/>
  <c r="T23" i="4"/>
  <c r="S23" i="4"/>
  <c r="R23" i="4"/>
  <c r="T22" i="4"/>
  <c r="S22" i="4"/>
  <c r="R22" i="4"/>
  <c r="T21" i="4"/>
  <c r="S21" i="4"/>
  <c r="R21" i="4"/>
  <c r="T20" i="4"/>
  <c r="S20" i="4"/>
  <c r="R20" i="4"/>
  <c r="T19" i="4"/>
  <c r="S19" i="4"/>
  <c r="R19" i="4"/>
  <c r="T18" i="4"/>
  <c r="S18" i="4"/>
  <c r="R18" i="4"/>
  <c r="T17" i="4"/>
  <c r="S17" i="4"/>
  <c r="R17" i="4"/>
  <c r="T16" i="4"/>
  <c r="S16" i="4"/>
  <c r="R16" i="4"/>
  <c r="T15" i="4"/>
  <c r="S15" i="4"/>
  <c r="R15" i="4"/>
  <c r="T14" i="4"/>
  <c r="S14" i="4"/>
  <c r="R14" i="4"/>
  <c r="T13" i="4"/>
  <c r="S13" i="4"/>
  <c r="R13" i="4"/>
  <c r="T12" i="4"/>
  <c r="S12" i="4"/>
  <c r="R12" i="4"/>
  <c r="T11" i="4"/>
  <c r="S11" i="4"/>
  <c r="R11" i="4"/>
  <c r="T10" i="4"/>
  <c r="S10" i="4"/>
  <c r="R10" i="4"/>
  <c r="T9" i="4"/>
  <c r="S9" i="4"/>
  <c r="R9" i="4"/>
  <c r="T8" i="4"/>
  <c r="S8" i="4"/>
  <c r="R8" i="4"/>
  <c r="T7" i="4"/>
  <c r="S7" i="4"/>
  <c r="R7" i="4"/>
  <c r="T6" i="4"/>
  <c r="S6" i="4"/>
  <c r="R6" i="4"/>
  <c r="T5" i="4"/>
  <c r="S5" i="4"/>
  <c r="R5" i="4"/>
  <c r="T4" i="4"/>
  <c r="S4" i="4"/>
  <c r="R4" i="4"/>
  <c r="L4" i="4"/>
  <c r="K4" i="4"/>
  <c r="D4" i="4" l="1"/>
  <c r="D8" i="4"/>
  <c r="E8" i="4" s="1"/>
  <c r="E11" i="4"/>
  <c r="E5" i="4"/>
  <c r="E7" i="4"/>
  <c r="E9" i="4"/>
  <c r="E4" i="4"/>
  <c r="E6" i="4"/>
  <c r="E10" i="4"/>
  <c r="T94" i="2"/>
  <c r="S94" i="2"/>
  <c r="R94" i="2"/>
  <c r="T93" i="2"/>
  <c r="S93" i="2"/>
  <c r="R93" i="2"/>
  <c r="T92" i="2"/>
  <c r="S92" i="2"/>
  <c r="R92" i="2"/>
  <c r="T91" i="2"/>
  <c r="S91" i="2"/>
  <c r="R91" i="2"/>
  <c r="T90" i="2"/>
  <c r="S90" i="2"/>
  <c r="R90" i="2"/>
  <c r="T89" i="2"/>
  <c r="S89" i="2"/>
  <c r="R89" i="2"/>
  <c r="T88" i="2"/>
  <c r="S88" i="2"/>
  <c r="R88" i="2"/>
  <c r="T87" i="2"/>
  <c r="S87" i="2"/>
  <c r="R87" i="2"/>
  <c r="T86" i="2"/>
  <c r="S86" i="2"/>
  <c r="R86" i="2"/>
  <c r="T85" i="2"/>
  <c r="S85" i="2"/>
  <c r="R85" i="2"/>
  <c r="T84" i="2"/>
  <c r="S84" i="2"/>
  <c r="R84" i="2"/>
  <c r="T83" i="2"/>
  <c r="S83" i="2"/>
  <c r="R83" i="2"/>
  <c r="T82" i="2"/>
  <c r="S82" i="2"/>
  <c r="R82" i="2"/>
  <c r="T81" i="2"/>
  <c r="S81" i="2"/>
  <c r="R81" i="2"/>
  <c r="T80" i="2"/>
  <c r="S80" i="2"/>
  <c r="R80" i="2"/>
  <c r="T79" i="2"/>
  <c r="S79" i="2"/>
  <c r="R79" i="2"/>
  <c r="T78" i="2"/>
  <c r="S78" i="2"/>
  <c r="R78" i="2"/>
  <c r="T77" i="2"/>
  <c r="S77" i="2"/>
  <c r="R77" i="2"/>
  <c r="T76" i="2"/>
  <c r="S76" i="2"/>
  <c r="R76" i="2"/>
  <c r="T75" i="2"/>
  <c r="S75" i="2"/>
  <c r="R75" i="2"/>
  <c r="T74" i="2"/>
  <c r="S74" i="2"/>
  <c r="R74" i="2"/>
  <c r="T73" i="2"/>
  <c r="S73" i="2"/>
  <c r="R73" i="2"/>
  <c r="T72" i="2"/>
  <c r="S72" i="2"/>
  <c r="R72" i="2"/>
  <c r="T71" i="2"/>
  <c r="S71" i="2"/>
  <c r="R71" i="2"/>
  <c r="T70" i="2"/>
  <c r="S70" i="2"/>
  <c r="R70" i="2"/>
  <c r="T69" i="2"/>
  <c r="S69" i="2"/>
  <c r="R69" i="2"/>
  <c r="T68" i="2"/>
  <c r="S68" i="2"/>
  <c r="R68" i="2"/>
  <c r="T67" i="2"/>
  <c r="S67" i="2"/>
  <c r="R67" i="2"/>
  <c r="T66" i="2"/>
  <c r="S66" i="2"/>
  <c r="R66" i="2"/>
  <c r="T65" i="2"/>
  <c r="S65" i="2"/>
  <c r="R65" i="2"/>
  <c r="T64" i="2"/>
  <c r="S64" i="2"/>
  <c r="R64" i="2"/>
  <c r="T63" i="2"/>
  <c r="S63" i="2"/>
  <c r="R63" i="2"/>
  <c r="T62" i="2"/>
  <c r="S62" i="2"/>
  <c r="R62" i="2"/>
  <c r="T61" i="2"/>
  <c r="S61" i="2"/>
  <c r="R61" i="2"/>
  <c r="T60" i="2"/>
  <c r="S60" i="2"/>
  <c r="R60" i="2"/>
  <c r="T59" i="2"/>
  <c r="S59" i="2"/>
  <c r="R59" i="2"/>
  <c r="T58" i="2"/>
  <c r="S58" i="2"/>
  <c r="R58" i="2"/>
  <c r="T57" i="2"/>
  <c r="S57" i="2"/>
  <c r="R57" i="2"/>
  <c r="T56" i="2"/>
  <c r="S56" i="2"/>
  <c r="R56" i="2"/>
  <c r="T55" i="2"/>
  <c r="S55" i="2"/>
  <c r="R55" i="2"/>
  <c r="T54" i="2"/>
  <c r="S54" i="2"/>
  <c r="R54" i="2"/>
  <c r="T53" i="2"/>
  <c r="S53" i="2"/>
  <c r="R53" i="2"/>
  <c r="T52" i="2"/>
  <c r="S52" i="2"/>
  <c r="R52" i="2"/>
  <c r="T51" i="2"/>
  <c r="S51" i="2"/>
  <c r="R51" i="2"/>
  <c r="T50" i="2"/>
  <c r="S50" i="2"/>
  <c r="R50" i="2"/>
  <c r="T49" i="2"/>
  <c r="S49" i="2"/>
  <c r="R49" i="2"/>
  <c r="T48" i="2"/>
  <c r="S48" i="2"/>
  <c r="R48" i="2"/>
  <c r="T47" i="2"/>
  <c r="S47" i="2"/>
  <c r="R47" i="2"/>
  <c r="T46" i="2"/>
  <c r="S46" i="2"/>
  <c r="R46" i="2"/>
  <c r="T45" i="2"/>
  <c r="S45" i="2"/>
  <c r="R45" i="2"/>
  <c r="T44" i="2"/>
  <c r="S44" i="2"/>
  <c r="R44" i="2"/>
  <c r="T43" i="2"/>
  <c r="S43" i="2"/>
  <c r="R43" i="2"/>
  <c r="T42" i="2"/>
  <c r="S42" i="2"/>
  <c r="R42" i="2"/>
  <c r="T41" i="2"/>
  <c r="S41" i="2"/>
  <c r="R41" i="2"/>
  <c r="T40" i="2"/>
  <c r="S40" i="2"/>
  <c r="R40" i="2"/>
  <c r="T39" i="2"/>
  <c r="S39" i="2"/>
  <c r="R39" i="2"/>
  <c r="T38" i="2"/>
  <c r="S38" i="2"/>
  <c r="R38" i="2"/>
  <c r="T37" i="2"/>
  <c r="S37" i="2"/>
  <c r="R37" i="2"/>
  <c r="T36" i="2"/>
  <c r="S36" i="2"/>
  <c r="R36" i="2"/>
  <c r="T35" i="2"/>
  <c r="S35" i="2"/>
  <c r="R35" i="2"/>
  <c r="T34" i="2"/>
  <c r="S34" i="2"/>
  <c r="R34" i="2"/>
  <c r="T33" i="2"/>
  <c r="S33" i="2"/>
  <c r="R33" i="2"/>
  <c r="T32" i="2"/>
  <c r="S32" i="2"/>
  <c r="R32" i="2"/>
  <c r="T31" i="2"/>
  <c r="S31" i="2"/>
  <c r="R31" i="2"/>
  <c r="T30" i="2"/>
  <c r="S30" i="2"/>
  <c r="R30" i="2"/>
  <c r="T29" i="2"/>
  <c r="S29" i="2"/>
  <c r="R29" i="2"/>
  <c r="T28" i="2"/>
  <c r="S28" i="2"/>
  <c r="R28" i="2"/>
  <c r="T27" i="2"/>
  <c r="S27" i="2"/>
  <c r="R27" i="2"/>
  <c r="T26" i="2"/>
  <c r="S26" i="2"/>
  <c r="R26" i="2"/>
  <c r="T25" i="2"/>
  <c r="S25" i="2"/>
  <c r="R25" i="2"/>
  <c r="T24" i="2"/>
  <c r="S24" i="2"/>
  <c r="R24" i="2"/>
  <c r="T23" i="2"/>
  <c r="S23" i="2"/>
  <c r="R23" i="2"/>
  <c r="T22" i="2"/>
  <c r="S22" i="2"/>
  <c r="R22" i="2"/>
  <c r="T21" i="2"/>
  <c r="S21" i="2"/>
  <c r="R21" i="2"/>
  <c r="T20" i="2"/>
  <c r="S20" i="2"/>
  <c r="R20" i="2"/>
  <c r="T19" i="2"/>
  <c r="S19" i="2"/>
  <c r="R19" i="2"/>
  <c r="T18" i="2"/>
  <c r="S18" i="2"/>
  <c r="R18" i="2"/>
  <c r="T17" i="2"/>
  <c r="S17" i="2"/>
  <c r="R17" i="2"/>
  <c r="T16" i="2"/>
  <c r="S16" i="2"/>
  <c r="R16" i="2"/>
  <c r="T15" i="2"/>
  <c r="S15" i="2"/>
  <c r="R15" i="2"/>
  <c r="T14" i="2"/>
  <c r="S14" i="2"/>
  <c r="R14" i="2"/>
  <c r="T13" i="2"/>
  <c r="S13" i="2"/>
  <c r="R13" i="2"/>
  <c r="T12" i="2"/>
  <c r="S12" i="2"/>
  <c r="R12" i="2"/>
  <c r="T11" i="2"/>
  <c r="S11" i="2"/>
  <c r="R11" i="2"/>
  <c r="T10" i="2"/>
  <c r="S10" i="2"/>
  <c r="R10" i="2"/>
  <c r="T9" i="2"/>
  <c r="S9" i="2"/>
  <c r="R9" i="2"/>
  <c r="T8" i="2"/>
  <c r="S8" i="2"/>
  <c r="R8" i="2"/>
  <c r="T7" i="2"/>
  <c r="S7" i="2"/>
  <c r="R7" i="2"/>
  <c r="T6" i="2"/>
  <c r="S6" i="2"/>
  <c r="R6" i="2"/>
  <c r="T5" i="2"/>
  <c r="S5" i="2"/>
  <c r="R5" i="2"/>
  <c r="T4" i="2"/>
  <c r="S4" i="2"/>
  <c r="R4" i="2"/>
  <c r="L4" i="2"/>
  <c r="K4" i="2"/>
  <c r="D4" i="2" l="1"/>
  <c r="E4" i="2" s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L4" i="1"/>
  <c r="K4" i="1"/>
  <c r="D4" i="1" l="1"/>
  <c r="E4" i="1" l="1"/>
</calcChain>
</file>

<file path=xl/sharedStrings.xml><?xml version="1.0" encoding="utf-8"?>
<sst xmlns="http://schemas.openxmlformats.org/spreadsheetml/2006/main" count="137" uniqueCount="52">
  <si>
    <t>Age</t>
  </si>
  <si>
    <t>µ</t>
  </si>
  <si>
    <t>σ</t>
  </si>
  <si>
    <t>pt μ</t>
  </si>
  <si>
    <t>pt σ</t>
  </si>
  <si>
    <t>λ</t>
  </si>
  <si>
    <t>Male</t>
  </si>
  <si>
    <t>Female</t>
  </si>
  <si>
    <t>ng/mL</t>
  </si>
  <si>
    <t>2.5th</t>
  </si>
  <si>
    <t>50th</t>
  </si>
  <si>
    <t>97.5th</t>
  </si>
  <si>
    <t>Percentile</t>
  </si>
  <si>
    <t>Age (yrs)</t>
  </si>
  <si>
    <t>pmol/L</t>
  </si>
  <si>
    <t>christopher.boot@nuth.nhs.uk</t>
  </si>
  <si>
    <t>(IDS iSYS IGF-1 assay)</t>
  </si>
  <si>
    <t>Select appropriate gender-specific tab</t>
  </si>
  <si>
    <t>Select 'Age' cell and add patients age (years) at time of IGF-1 measurement</t>
  </si>
  <si>
    <t>Instructions:</t>
  </si>
  <si>
    <t>SD-score</t>
  </si>
  <si>
    <r>
      <t>Reference range data published by Bidlingmaier et al.</t>
    </r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(reference population of 15,014 subjects)</t>
    </r>
  </si>
  <si>
    <t>1. Bidlingmaier et al. J Clin Endocrinol Metab 2014; 99:1712–21</t>
  </si>
  <si>
    <t>Cumulative results and scores can be plotted using the gender-specific 'CUMULATIVE' tabs</t>
  </si>
  <si>
    <t>FEMALE</t>
  </si>
  <si>
    <t>IGF-1 SD Tool (IDS iSYS assay)</t>
  </si>
  <si>
    <t xml:space="preserve">IGF-1 SD-score Tool </t>
  </si>
  <si>
    <t xml:space="preserve">The IGF-1 SD score (or 'Z-score') and percentile relative to a healthy reference population will be calculated and plotted on the reference range chart </t>
  </si>
  <si>
    <t>IGF-1 SD-score Tool developed by Dr Chris Boot, Blood Sciences, Newcastle upon Tyne Hospitals (29.09.15)</t>
  </si>
  <si>
    <t>Tanner</t>
  </si>
  <si>
    <t>Age Range (y)</t>
  </si>
  <si>
    <t>MALE</t>
  </si>
  <si>
    <t>I</t>
  </si>
  <si>
    <t>II</t>
  </si>
  <si>
    <t>III</t>
  </si>
  <si>
    <t>IV</t>
  </si>
  <si>
    <t>V</t>
  </si>
  <si>
    <t>6 to 13</t>
  </si>
  <si>
    <t>8 to 15</t>
  </si>
  <si>
    <t>11 to 16</t>
  </si>
  <si>
    <t>12 to 17</t>
  </si>
  <si>
    <t>13 to 20</t>
  </si>
  <si>
    <t>6 to  12</t>
  </si>
  <si>
    <t>9 to 14</t>
  </si>
  <si>
    <t>9 to 15</t>
  </si>
  <si>
    <t>11 to 17</t>
  </si>
  <si>
    <t>12 to 20</t>
  </si>
  <si>
    <r>
      <t>Reference range data published by Bidlingmaier et al.</t>
    </r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(reference population of 854 subjects for Tanner Stage ranges)</t>
    </r>
  </si>
  <si>
    <t>Percentiles for IGF-1 according to Tanner Stage are shown in the TANNER STAGE tab</t>
  </si>
  <si>
    <t>IGF1 (nmol/L)</t>
  </si>
  <si>
    <t>Select 'IGF-1' cell and add patient's IGF-1 result (in nmol/L, iSYS assay)</t>
  </si>
  <si>
    <t>IGF-1 (nmol/L)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</si>
</sst>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2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2" fontId="4" fillId="0" borderId="2" xfId="0" applyNumberFormat="1" applyFont="1" applyFill="1" applyBorder="1" applyAlignment="1">
      <alignment horizontal="center"/>
    </xf>
    <xf numFmtId="164" fontId="4" fillId="0" borderId="2" xfId="0" applyNumberFormat="1" applyFont="1" applyFill="1" applyBorder="1" applyAlignment="1">
      <alignment horizontal="center"/>
    </xf>
    <xf numFmtId="0" fontId="0" fillId="0" borderId="0" xfId="0" applyBorder="1"/>
    <xf numFmtId="0" fontId="6" fillId="0" borderId="0" xfId="1"/>
    <xf numFmtId="0" fontId="7" fillId="0" borderId="0" xfId="0" applyFont="1"/>
    <xf numFmtId="0" fontId="8" fillId="0" borderId="0" xfId="0" applyFont="1"/>
    <xf numFmtId="0" fontId="10" fillId="0" borderId="0" xfId="0" applyFont="1"/>
    <xf numFmtId="0" fontId="0" fillId="0" borderId="0" xfId="0" applyFont="1" applyAlignment="1">
      <alignment horizontal="center"/>
    </xf>
    <xf numFmtId="2" fontId="0" fillId="3" borderId="1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4" fillId="2" borderId="1" xfId="0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/>
    </xf>
    <xf numFmtId="165" fontId="0" fillId="3" borderId="1" xfId="0" applyNumberFormat="1" applyFont="1" applyFill="1" applyBorder="1" applyAlignment="1">
      <alignment horizontal="center"/>
    </xf>
    <xf numFmtId="166" fontId="11" fillId="0" borderId="3" xfId="0" applyNumberFormat="1" applyFont="1" applyBorder="1" applyAlignment="1">
      <alignment horizontal="center"/>
    </xf>
    <xf numFmtId="9" fontId="11" fillId="0" borderId="3" xfId="0" applyNumberFormat="1" applyFont="1" applyBorder="1" applyAlignment="1">
      <alignment horizontal="center"/>
    </xf>
    <xf numFmtId="0" fontId="11" fillId="0" borderId="4" xfId="0" applyFont="1" applyBorder="1"/>
    <xf numFmtId="0" fontId="11" fillId="0" borderId="5" xfId="0" applyFont="1" applyBorder="1"/>
    <xf numFmtId="0" fontId="12" fillId="0" borderId="0" xfId="0" applyFont="1"/>
    <xf numFmtId="0" fontId="12" fillId="0" borderId="0" xfId="0" applyFont="1" applyAlignment="1">
      <alignment horizontal="center"/>
    </xf>
    <xf numFmtId="17" fontId="12" fillId="0" borderId="0" xfId="0" applyNumberFormat="1" applyFont="1"/>
    <xf numFmtId="0" fontId="8" fillId="0" borderId="5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IGF-1 Male</a:t>
            </a:r>
            <a:r>
              <a:rPr lang="en-GB" baseline="0"/>
              <a:t> Reference Ranges</a:t>
            </a:r>
            <a:endParaRPr lang="en-GB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MALES!$R$3</c:f>
              <c:strCache>
                <c:ptCount val="1"/>
                <c:pt idx="0">
                  <c:v>2.5th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MALES!$G$4:$G$94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MALES!$R$4:$R$94</c:f>
              <c:numCache>
                <c:formatCode>General</c:formatCode>
                <c:ptCount val="91"/>
                <c:pt idx="0">
                  <c:v>3.5294117647058822</c:v>
                </c:pt>
                <c:pt idx="1">
                  <c:v>3.8823529411764701</c:v>
                </c:pt>
                <c:pt idx="2">
                  <c:v>4.4313725490196072</c:v>
                </c:pt>
                <c:pt idx="3">
                  <c:v>5.0980392156862742</c:v>
                </c:pt>
                <c:pt idx="4">
                  <c:v>5.7908496732026133</c:v>
                </c:pt>
                <c:pt idx="5">
                  <c:v>6.5359477124183005</c:v>
                </c:pt>
                <c:pt idx="6">
                  <c:v>7.3464052287581696</c:v>
                </c:pt>
                <c:pt idx="7">
                  <c:v>8.2875816993464042</c:v>
                </c:pt>
                <c:pt idx="8">
                  <c:v>9.4640522875816995</c:v>
                </c:pt>
                <c:pt idx="9">
                  <c:v>10.928104575163397</c:v>
                </c:pt>
                <c:pt idx="10">
                  <c:v>12.666666666666666</c:v>
                </c:pt>
                <c:pt idx="11">
                  <c:v>14.588235294117645</c:v>
                </c:pt>
                <c:pt idx="12">
                  <c:v>16.483660130718953</c:v>
                </c:pt>
                <c:pt idx="13">
                  <c:v>18.117647058823529</c:v>
                </c:pt>
                <c:pt idx="14">
                  <c:v>19.281045751633986</c:v>
                </c:pt>
                <c:pt idx="15">
                  <c:v>19.895424836601304</c:v>
                </c:pt>
                <c:pt idx="16">
                  <c:v>19.986928104575163</c:v>
                </c:pt>
                <c:pt idx="17">
                  <c:v>19.686274509803919</c:v>
                </c:pt>
                <c:pt idx="18">
                  <c:v>19.111111111111107</c:v>
                </c:pt>
                <c:pt idx="19">
                  <c:v>18.326797385620914</c:v>
                </c:pt>
                <c:pt idx="20">
                  <c:v>17.398692810457515</c:v>
                </c:pt>
                <c:pt idx="21">
                  <c:v>16.405228758169933</c:v>
                </c:pt>
                <c:pt idx="22">
                  <c:v>15.477124183006536</c:v>
                </c:pt>
                <c:pt idx="23">
                  <c:v>14.692810457516339</c:v>
                </c:pt>
                <c:pt idx="24">
                  <c:v>14.091503267973856</c:v>
                </c:pt>
                <c:pt idx="25">
                  <c:v>13.620915032679738</c:v>
                </c:pt>
                <c:pt idx="26">
                  <c:v>13.254901960784315</c:v>
                </c:pt>
                <c:pt idx="27">
                  <c:v>12.941176470588236</c:v>
                </c:pt>
                <c:pt idx="28">
                  <c:v>12.640522875816993</c:v>
                </c:pt>
                <c:pt idx="29">
                  <c:v>12.352941176470587</c:v>
                </c:pt>
                <c:pt idx="30">
                  <c:v>12.091503267973856</c:v>
                </c:pt>
                <c:pt idx="31">
                  <c:v>11.84313725490196</c:v>
                </c:pt>
                <c:pt idx="32">
                  <c:v>11.633986928104575</c:v>
                </c:pt>
                <c:pt idx="33">
                  <c:v>11.477124183006534</c:v>
                </c:pt>
                <c:pt idx="34">
                  <c:v>11.346405228758169</c:v>
                </c:pt>
                <c:pt idx="35">
                  <c:v>11.228758169934641</c:v>
                </c:pt>
                <c:pt idx="36">
                  <c:v>11.124183006535947</c:v>
                </c:pt>
                <c:pt idx="37">
                  <c:v>10.980392156862745</c:v>
                </c:pt>
                <c:pt idx="38">
                  <c:v>10.81045751633987</c:v>
                </c:pt>
                <c:pt idx="39">
                  <c:v>10.601307189542483</c:v>
                </c:pt>
                <c:pt idx="40">
                  <c:v>10.379084967320262</c:v>
                </c:pt>
                <c:pt idx="41">
                  <c:v>10.143790849673202</c:v>
                </c:pt>
                <c:pt idx="42">
                  <c:v>9.9084967320261423</c:v>
                </c:pt>
                <c:pt idx="43">
                  <c:v>9.6862745098039209</c:v>
                </c:pt>
                <c:pt idx="44">
                  <c:v>9.4640522875816995</c:v>
                </c:pt>
                <c:pt idx="45">
                  <c:v>9.2549019607843128</c:v>
                </c:pt>
                <c:pt idx="46">
                  <c:v>9.0457516339869279</c:v>
                </c:pt>
                <c:pt idx="47">
                  <c:v>8.8496732026143796</c:v>
                </c:pt>
                <c:pt idx="48">
                  <c:v>8.640522875816993</c:v>
                </c:pt>
                <c:pt idx="49">
                  <c:v>8.4575163398692812</c:v>
                </c:pt>
                <c:pt idx="50">
                  <c:v>8.2745098039215677</c:v>
                </c:pt>
                <c:pt idx="51">
                  <c:v>8.117647058823529</c:v>
                </c:pt>
                <c:pt idx="52">
                  <c:v>7.9869281045751634</c:v>
                </c:pt>
                <c:pt idx="53">
                  <c:v>7.856209150326797</c:v>
                </c:pt>
                <c:pt idx="54">
                  <c:v>7.712418300653594</c:v>
                </c:pt>
                <c:pt idx="55">
                  <c:v>7.5294117647058822</c:v>
                </c:pt>
                <c:pt idx="56">
                  <c:v>7.3464052287581696</c:v>
                </c:pt>
                <c:pt idx="57">
                  <c:v>7.1764705882352935</c:v>
                </c:pt>
                <c:pt idx="58">
                  <c:v>7.0326797385620905</c:v>
                </c:pt>
                <c:pt idx="59">
                  <c:v>6.901960784313725</c:v>
                </c:pt>
                <c:pt idx="60">
                  <c:v>6.7581699346405228</c:v>
                </c:pt>
                <c:pt idx="61">
                  <c:v>6.6013071895424833</c:v>
                </c:pt>
                <c:pt idx="62">
                  <c:v>6.4444444444444438</c:v>
                </c:pt>
                <c:pt idx="63">
                  <c:v>6.3267973856209148</c:v>
                </c:pt>
                <c:pt idx="64">
                  <c:v>6.2875816993464051</c:v>
                </c:pt>
                <c:pt idx="65">
                  <c:v>6.2875816993464051</c:v>
                </c:pt>
                <c:pt idx="66">
                  <c:v>6.261437908496732</c:v>
                </c:pt>
                <c:pt idx="67">
                  <c:v>6.1568627450980395</c:v>
                </c:pt>
                <c:pt idx="68">
                  <c:v>5.9999999999999991</c:v>
                </c:pt>
                <c:pt idx="69">
                  <c:v>5.8300653594771239</c:v>
                </c:pt>
                <c:pt idx="70">
                  <c:v>5.6732026143790844</c:v>
                </c:pt>
                <c:pt idx="71">
                  <c:v>5.5294117647058814</c:v>
                </c:pt>
                <c:pt idx="72">
                  <c:v>5.3986928104575158</c:v>
                </c:pt>
                <c:pt idx="73">
                  <c:v>5.2810457516339868</c:v>
                </c:pt>
                <c:pt idx="74">
                  <c:v>5.1764705882352944</c:v>
                </c:pt>
                <c:pt idx="75">
                  <c:v>5.0849673202614376</c:v>
                </c:pt>
                <c:pt idx="76">
                  <c:v>4.9803921568627452</c:v>
                </c:pt>
                <c:pt idx="77">
                  <c:v>4.8888888888888884</c:v>
                </c:pt>
                <c:pt idx="78">
                  <c:v>4.7973856209150325</c:v>
                </c:pt>
                <c:pt idx="79">
                  <c:v>4.7058823529411766</c:v>
                </c:pt>
                <c:pt idx="80">
                  <c:v>4.6143790849673199</c:v>
                </c:pt>
                <c:pt idx="81">
                  <c:v>4.5359477124183005</c:v>
                </c:pt>
                <c:pt idx="82">
                  <c:v>4.4575163398692812</c:v>
                </c:pt>
                <c:pt idx="83">
                  <c:v>4.379084967320261</c:v>
                </c:pt>
                <c:pt idx="84">
                  <c:v>4.3137254901960782</c:v>
                </c:pt>
                <c:pt idx="85">
                  <c:v>4.2745098039215685</c:v>
                </c:pt>
                <c:pt idx="86">
                  <c:v>4.2352941176470589</c:v>
                </c:pt>
                <c:pt idx="87">
                  <c:v>4.2091503267973858</c:v>
                </c:pt>
                <c:pt idx="88">
                  <c:v>4.2091503267973858</c:v>
                </c:pt>
                <c:pt idx="89">
                  <c:v>4.2091503267973858</c:v>
                </c:pt>
                <c:pt idx="90">
                  <c:v>4.2483660130718954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MALES!$S$3</c:f>
              <c:strCache>
                <c:ptCount val="1"/>
                <c:pt idx="0">
                  <c:v>50th</c:v>
                </c:pt>
              </c:strCache>
            </c:strRef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MALES!$G$4:$G$94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MALES!$S$4:$S$94</c:f>
              <c:numCache>
                <c:formatCode>General</c:formatCode>
                <c:ptCount val="91"/>
                <c:pt idx="0">
                  <c:v>10.117647058823529</c:v>
                </c:pt>
                <c:pt idx="1">
                  <c:v>10.862745098039214</c:v>
                </c:pt>
                <c:pt idx="2">
                  <c:v>12.104575163398691</c:v>
                </c:pt>
                <c:pt idx="3">
                  <c:v>13.594771241830065</c:v>
                </c:pt>
                <c:pt idx="4">
                  <c:v>15.124183006535947</c:v>
                </c:pt>
                <c:pt idx="5">
                  <c:v>16.679738562091501</c:v>
                </c:pt>
                <c:pt idx="6">
                  <c:v>18.352941176470587</c:v>
                </c:pt>
                <c:pt idx="7">
                  <c:v>20.261437908496731</c:v>
                </c:pt>
                <c:pt idx="8">
                  <c:v>22.666666666666668</c:v>
                </c:pt>
                <c:pt idx="9">
                  <c:v>25.633986928104573</c:v>
                </c:pt>
                <c:pt idx="10">
                  <c:v>29.124183006535947</c:v>
                </c:pt>
                <c:pt idx="11">
                  <c:v>32.888888888888886</c:v>
                </c:pt>
                <c:pt idx="12">
                  <c:v>36.457516339869279</c:v>
                </c:pt>
                <c:pt idx="13">
                  <c:v>39.320261437908499</c:v>
                </c:pt>
                <c:pt idx="14">
                  <c:v>41.098039215686271</c:v>
                </c:pt>
                <c:pt idx="15">
                  <c:v>41.673202614379086</c:v>
                </c:pt>
                <c:pt idx="16">
                  <c:v>41.17647058823529</c:v>
                </c:pt>
                <c:pt idx="17">
                  <c:v>39.921568627450974</c:v>
                </c:pt>
                <c:pt idx="18">
                  <c:v>38.169934640522875</c:v>
                </c:pt>
                <c:pt idx="19">
                  <c:v>36.091503267973856</c:v>
                </c:pt>
                <c:pt idx="20">
                  <c:v>33.790849673202615</c:v>
                </c:pt>
                <c:pt idx="21">
                  <c:v>31.477124183006534</c:v>
                </c:pt>
                <c:pt idx="22">
                  <c:v>29.333333333333332</c:v>
                </c:pt>
                <c:pt idx="23">
                  <c:v>27.555555555555557</c:v>
                </c:pt>
                <c:pt idx="24">
                  <c:v>26.156862745098039</c:v>
                </c:pt>
                <c:pt idx="25">
                  <c:v>25.071895424836601</c:v>
                </c:pt>
                <c:pt idx="26">
                  <c:v>24.209150326797381</c:v>
                </c:pt>
                <c:pt idx="27">
                  <c:v>23.464052287581698</c:v>
                </c:pt>
                <c:pt idx="28">
                  <c:v>22.784313725490197</c:v>
                </c:pt>
                <c:pt idx="29">
                  <c:v>22.143790849673202</c:v>
                </c:pt>
                <c:pt idx="30">
                  <c:v>21.56862745098039</c:v>
                </c:pt>
                <c:pt idx="31">
                  <c:v>21.058823529411764</c:v>
                </c:pt>
                <c:pt idx="32">
                  <c:v>20.627450980392158</c:v>
                </c:pt>
                <c:pt idx="33">
                  <c:v>20.300653594771241</c:v>
                </c:pt>
                <c:pt idx="34">
                  <c:v>20.052287581699346</c:v>
                </c:pt>
                <c:pt idx="35">
                  <c:v>19.856209150326798</c:v>
                </c:pt>
                <c:pt idx="36">
                  <c:v>19.66013071895425</c:v>
                </c:pt>
                <c:pt idx="37">
                  <c:v>19.450980392156865</c:v>
                </c:pt>
                <c:pt idx="38">
                  <c:v>19.18954248366013</c:v>
                </c:pt>
                <c:pt idx="39">
                  <c:v>18.875816993464053</c:v>
                </c:pt>
                <c:pt idx="40">
                  <c:v>18.549019607843139</c:v>
                </c:pt>
                <c:pt idx="41">
                  <c:v>18.209150326797385</c:v>
                </c:pt>
                <c:pt idx="42">
                  <c:v>17.895424836601308</c:v>
                </c:pt>
                <c:pt idx="43">
                  <c:v>17.594771241830063</c:v>
                </c:pt>
                <c:pt idx="44">
                  <c:v>17.320261437908496</c:v>
                </c:pt>
                <c:pt idx="45">
                  <c:v>17.058823529411764</c:v>
                </c:pt>
                <c:pt idx="46">
                  <c:v>16.797385620915033</c:v>
                </c:pt>
                <c:pt idx="47">
                  <c:v>16.549019607843135</c:v>
                </c:pt>
                <c:pt idx="48">
                  <c:v>16.326797385620914</c:v>
                </c:pt>
                <c:pt idx="49">
                  <c:v>16.104575163398692</c:v>
                </c:pt>
                <c:pt idx="50">
                  <c:v>15.908496732026144</c:v>
                </c:pt>
                <c:pt idx="51">
                  <c:v>15.76470588235294</c:v>
                </c:pt>
                <c:pt idx="52">
                  <c:v>15.647058823529411</c:v>
                </c:pt>
                <c:pt idx="53">
                  <c:v>15.555555555555555</c:v>
                </c:pt>
                <c:pt idx="54">
                  <c:v>15.424836601307188</c:v>
                </c:pt>
                <c:pt idx="55">
                  <c:v>15.22875816993464</c:v>
                </c:pt>
                <c:pt idx="56">
                  <c:v>15.006535947712417</c:v>
                </c:pt>
                <c:pt idx="57">
                  <c:v>14.797385620915032</c:v>
                </c:pt>
                <c:pt idx="58">
                  <c:v>14.640522875816993</c:v>
                </c:pt>
                <c:pt idx="59">
                  <c:v>14.509803921568627</c:v>
                </c:pt>
                <c:pt idx="60">
                  <c:v>14.366013071895425</c:v>
                </c:pt>
                <c:pt idx="61">
                  <c:v>14.143790849673202</c:v>
                </c:pt>
                <c:pt idx="62">
                  <c:v>13.934640522875815</c:v>
                </c:pt>
                <c:pt idx="63">
                  <c:v>13.80392156862745</c:v>
                </c:pt>
                <c:pt idx="64">
                  <c:v>13.856209150326796</c:v>
                </c:pt>
                <c:pt idx="65">
                  <c:v>13.986928104575163</c:v>
                </c:pt>
                <c:pt idx="66">
                  <c:v>14.052287581699346</c:v>
                </c:pt>
                <c:pt idx="67">
                  <c:v>13.934640522875815</c:v>
                </c:pt>
                <c:pt idx="68">
                  <c:v>13.699346405228757</c:v>
                </c:pt>
                <c:pt idx="69">
                  <c:v>13.42483660130719</c:v>
                </c:pt>
                <c:pt idx="70">
                  <c:v>13.163398692810457</c:v>
                </c:pt>
                <c:pt idx="71">
                  <c:v>12.941176470588236</c:v>
                </c:pt>
                <c:pt idx="72">
                  <c:v>12.732026143790851</c:v>
                </c:pt>
                <c:pt idx="73">
                  <c:v>12.549019607843137</c:v>
                </c:pt>
                <c:pt idx="74">
                  <c:v>12.392156862745097</c:v>
                </c:pt>
                <c:pt idx="75">
                  <c:v>12.248366013071895</c:v>
                </c:pt>
                <c:pt idx="76">
                  <c:v>12.117647058823529</c:v>
                </c:pt>
                <c:pt idx="77">
                  <c:v>11.973856209150325</c:v>
                </c:pt>
                <c:pt idx="78">
                  <c:v>11.84313725490196</c:v>
                </c:pt>
                <c:pt idx="79">
                  <c:v>11.699346405228757</c:v>
                </c:pt>
                <c:pt idx="80">
                  <c:v>11.555555555555555</c:v>
                </c:pt>
                <c:pt idx="81">
                  <c:v>11.42483660130719</c:v>
                </c:pt>
                <c:pt idx="82">
                  <c:v>11.307189542483659</c:v>
                </c:pt>
                <c:pt idx="83">
                  <c:v>11.202614379084967</c:v>
                </c:pt>
                <c:pt idx="84">
                  <c:v>11.124183006535947</c:v>
                </c:pt>
                <c:pt idx="85">
                  <c:v>11.071895424836601</c:v>
                </c:pt>
                <c:pt idx="86">
                  <c:v>11.058823529411763</c:v>
                </c:pt>
                <c:pt idx="87">
                  <c:v>11.084967320261438</c:v>
                </c:pt>
                <c:pt idx="88">
                  <c:v>11.137254901960784</c:v>
                </c:pt>
                <c:pt idx="89">
                  <c:v>11.254901960784313</c:v>
                </c:pt>
                <c:pt idx="90">
                  <c:v>11.411764705882351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MALES!$T$3</c:f>
              <c:strCache>
                <c:ptCount val="1"/>
                <c:pt idx="0">
                  <c:v>97.5th</c:v>
                </c:pt>
              </c:strCache>
            </c:strRef>
          </c:tx>
          <c:spPr>
            <a:ln w="28575">
              <a:solidFill>
                <a:schemeClr val="accent3"/>
              </a:solidFill>
            </a:ln>
          </c:spPr>
          <c:marker>
            <c:symbol val="none"/>
          </c:marker>
          <c:xVal>
            <c:numRef>
              <c:f>MALES!$G$4:$G$94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MALES!$T$4:$T$94</c:f>
              <c:numCache>
                <c:formatCode>General</c:formatCode>
                <c:ptCount val="91"/>
                <c:pt idx="0">
                  <c:v>20.522875816993462</c:v>
                </c:pt>
                <c:pt idx="1">
                  <c:v>21.803921568627452</c:v>
                </c:pt>
                <c:pt idx="2">
                  <c:v>24.03921568627451</c:v>
                </c:pt>
                <c:pt idx="3">
                  <c:v>26.732026143790847</c:v>
                </c:pt>
                <c:pt idx="4">
                  <c:v>29.411764705882351</c:v>
                </c:pt>
                <c:pt idx="5">
                  <c:v>32.091503267973856</c:v>
                </c:pt>
                <c:pt idx="6">
                  <c:v>34.915032679738566</c:v>
                </c:pt>
                <c:pt idx="7">
                  <c:v>38.156862745098032</c:v>
                </c:pt>
                <c:pt idx="8">
                  <c:v>42.235294117647058</c:v>
                </c:pt>
                <c:pt idx="9">
                  <c:v>47.267973856209153</c:v>
                </c:pt>
                <c:pt idx="10">
                  <c:v>53.150326797385624</c:v>
                </c:pt>
                <c:pt idx="11">
                  <c:v>59.398692810457511</c:v>
                </c:pt>
                <c:pt idx="12">
                  <c:v>65.189542483660119</c:v>
                </c:pt>
                <c:pt idx="13">
                  <c:v>69.607843137254903</c:v>
                </c:pt>
                <c:pt idx="14">
                  <c:v>72.052287581699346</c:v>
                </c:pt>
                <c:pt idx="15">
                  <c:v>72.35294117647058</c:v>
                </c:pt>
                <c:pt idx="16">
                  <c:v>70.823529411764696</c:v>
                </c:pt>
                <c:pt idx="17">
                  <c:v>68.052287581699346</c:v>
                </c:pt>
                <c:pt idx="18">
                  <c:v>64.522875816993462</c:v>
                </c:pt>
                <c:pt idx="19">
                  <c:v>60.483660130718953</c:v>
                </c:pt>
                <c:pt idx="20">
                  <c:v>56.209150326797385</c:v>
                </c:pt>
                <c:pt idx="21">
                  <c:v>51.96078431372549</c:v>
                </c:pt>
                <c:pt idx="22">
                  <c:v>48.078431372549019</c:v>
                </c:pt>
                <c:pt idx="23">
                  <c:v>44.875816993464049</c:v>
                </c:pt>
                <c:pt idx="24">
                  <c:v>42.366013071895424</c:v>
                </c:pt>
                <c:pt idx="25">
                  <c:v>40.37908496732026</c:v>
                </c:pt>
                <c:pt idx="26">
                  <c:v>38.784313725490193</c:v>
                </c:pt>
                <c:pt idx="27">
                  <c:v>37.437908496732021</c:v>
                </c:pt>
                <c:pt idx="28">
                  <c:v>36.209150326797385</c:v>
                </c:pt>
                <c:pt idx="29">
                  <c:v>35.071895424836605</c:v>
                </c:pt>
                <c:pt idx="30">
                  <c:v>34.065359477124183</c:v>
                </c:pt>
                <c:pt idx="31">
                  <c:v>33.189542483660126</c:v>
                </c:pt>
                <c:pt idx="32">
                  <c:v>32.457516339869279</c:v>
                </c:pt>
                <c:pt idx="33">
                  <c:v>31.895424836601304</c:v>
                </c:pt>
                <c:pt idx="34">
                  <c:v>31.490196078431371</c:v>
                </c:pt>
                <c:pt idx="35">
                  <c:v>31.176470588235293</c:v>
                </c:pt>
                <c:pt idx="36">
                  <c:v>30.901960784313726</c:v>
                </c:pt>
                <c:pt idx="37">
                  <c:v>30.601307189542482</c:v>
                </c:pt>
                <c:pt idx="38">
                  <c:v>30.222222222222218</c:v>
                </c:pt>
                <c:pt idx="39">
                  <c:v>29.803921568627448</c:v>
                </c:pt>
                <c:pt idx="40">
                  <c:v>29.346405228758169</c:v>
                </c:pt>
                <c:pt idx="41">
                  <c:v>28.901960784313722</c:v>
                </c:pt>
                <c:pt idx="42">
                  <c:v>28.483660130718953</c:v>
                </c:pt>
                <c:pt idx="43">
                  <c:v>28.117647058823529</c:v>
                </c:pt>
                <c:pt idx="44">
                  <c:v>27.777777777777775</c:v>
                </c:pt>
                <c:pt idx="45">
                  <c:v>27.477124183006534</c:v>
                </c:pt>
                <c:pt idx="46">
                  <c:v>27.202614379084967</c:v>
                </c:pt>
                <c:pt idx="47">
                  <c:v>26.941176470588232</c:v>
                </c:pt>
                <c:pt idx="48">
                  <c:v>26.692810457516337</c:v>
                </c:pt>
                <c:pt idx="49">
                  <c:v>26.483660130718953</c:v>
                </c:pt>
                <c:pt idx="50">
                  <c:v>26.313725490196077</c:v>
                </c:pt>
                <c:pt idx="51">
                  <c:v>26.209150326797385</c:v>
                </c:pt>
                <c:pt idx="52">
                  <c:v>26.183006535947712</c:v>
                </c:pt>
                <c:pt idx="53">
                  <c:v>26.169934640522872</c:v>
                </c:pt>
                <c:pt idx="54">
                  <c:v>26.091503267973856</c:v>
                </c:pt>
                <c:pt idx="55">
                  <c:v>25.908496732026141</c:v>
                </c:pt>
                <c:pt idx="56">
                  <c:v>25.673202614379086</c:v>
                </c:pt>
                <c:pt idx="57">
                  <c:v>25.464052287581701</c:v>
                </c:pt>
                <c:pt idx="58">
                  <c:v>25.333333333333332</c:v>
                </c:pt>
                <c:pt idx="59">
                  <c:v>25.241830065359476</c:v>
                </c:pt>
                <c:pt idx="60">
                  <c:v>25.111111111111111</c:v>
                </c:pt>
                <c:pt idx="61">
                  <c:v>24.875816993464053</c:v>
                </c:pt>
                <c:pt idx="62">
                  <c:v>24.614379084967322</c:v>
                </c:pt>
                <c:pt idx="63">
                  <c:v>24.522875816993462</c:v>
                </c:pt>
                <c:pt idx="64">
                  <c:v>24.732026143790847</c:v>
                </c:pt>
                <c:pt idx="65">
                  <c:v>25.084967320261438</c:v>
                </c:pt>
                <c:pt idx="66">
                  <c:v>25.320261437908496</c:v>
                </c:pt>
                <c:pt idx="67">
                  <c:v>25.22875816993464</c:v>
                </c:pt>
                <c:pt idx="68">
                  <c:v>24.901960784313726</c:v>
                </c:pt>
                <c:pt idx="69">
                  <c:v>24.509803921568626</c:v>
                </c:pt>
                <c:pt idx="70">
                  <c:v>24.143790849673199</c:v>
                </c:pt>
                <c:pt idx="71">
                  <c:v>23.830065359477125</c:v>
                </c:pt>
                <c:pt idx="72">
                  <c:v>23.542483660130717</c:v>
                </c:pt>
                <c:pt idx="73">
                  <c:v>23.307189542483659</c:v>
                </c:pt>
                <c:pt idx="74">
                  <c:v>23.098039215686271</c:v>
                </c:pt>
                <c:pt idx="75">
                  <c:v>22.915032679738562</c:v>
                </c:pt>
                <c:pt idx="76">
                  <c:v>22.745098039215684</c:v>
                </c:pt>
                <c:pt idx="77">
                  <c:v>22.575163398692808</c:v>
                </c:pt>
                <c:pt idx="78">
                  <c:v>22.3921568627451</c:v>
                </c:pt>
                <c:pt idx="79">
                  <c:v>22.196078431372548</c:v>
                </c:pt>
                <c:pt idx="80">
                  <c:v>22.013071895424837</c:v>
                </c:pt>
                <c:pt idx="81">
                  <c:v>21.843137254901958</c:v>
                </c:pt>
                <c:pt idx="82">
                  <c:v>21.686274509803923</c:v>
                </c:pt>
                <c:pt idx="83">
                  <c:v>21.56862745098039</c:v>
                </c:pt>
                <c:pt idx="84">
                  <c:v>21.503267973856207</c:v>
                </c:pt>
                <c:pt idx="85">
                  <c:v>21.477124183006538</c:v>
                </c:pt>
                <c:pt idx="86">
                  <c:v>21.516339869281044</c:v>
                </c:pt>
                <c:pt idx="87">
                  <c:v>21.633986928104573</c:v>
                </c:pt>
                <c:pt idx="88">
                  <c:v>21.830065359477125</c:v>
                </c:pt>
                <c:pt idx="89">
                  <c:v>22.117647058823525</c:v>
                </c:pt>
                <c:pt idx="90">
                  <c:v>22.509803921568626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829760"/>
        <c:axId val="115865088"/>
      </c:scatterChart>
      <c:valAx>
        <c:axId val="115829760"/>
        <c:scaling>
          <c:orientation val="minMax"/>
          <c:max val="9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Age (yrs)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15865088"/>
        <c:crosses val="autoZero"/>
        <c:crossBetween val="midCat"/>
        <c:minorUnit val="1"/>
      </c:valAx>
      <c:valAx>
        <c:axId val="115865088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IGF-1 (nmol/L)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15829760"/>
        <c:crosses val="autoZero"/>
        <c:crossBetween val="midCat"/>
        <c:minorUnit val="2"/>
      </c:valAx>
    </c:plotArea>
    <c:legend>
      <c:legendPos val="r"/>
      <c:layout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square"/>
            <c:size val="7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MALES!$A$4:$A$5</c:f>
              <c:numCache>
                <c:formatCode>General</c:formatCode>
                <c:ptCount val="2"/>
              </c:numCache>
            </c:numRef>
          </c:xVal>
          <c:yVal>
            <c:numRef>
              <c:f>MALES!$B$4:$B$5</c:f>
              <c:numCache>
                <c:formatCode>General</c:formatCode>
                <c:ptCount val="2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845696"/>
        <c:axId val="128905600"/>
      </c:scatterChart>
      <c:valAx>
        <c:axId val="128845696"/>
        <c:scaling>
          <c:orientation val="minMax"/>
          <c:max val="90"/>
          <c:min val="0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>
            <a:noFill/>
          </a:ln>
        </c:spPr>
        <c:crossAx val="128905600"/>
        <c:crosses val="autoZero"/>
        <c:crossBetween val="midCat"/>
      </c:valAx>
      <c:valAx>
        <c:axId val="128905600"/>
        <c:scaling>
          <c:orientation val="minMax"/>
          <c:max val="80"/>
          <c:min val="0"/>
        </c:scaling>
        <c:delete val="0"/>
        <c:axPos val="l"/>
        <c:numFmt formatCode="General" sourceLinked="1"/>
        <c:majorTickMark val="none"/>
        <c:minorTickMark val="none"/>
        <c:tickLblPos val="none"/>
        <c:spPr>
          <a:ln>
            <a:noFill/>
          </a:ln>
        </c:spPr>
        <c:crossAx val="12884569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IGF-1 Female</a:t>
            </a:r>
            <a:r>
              <a:rPr lang="en-GB" baseline="0"/>
              <a:t> Reference Ranges</a:t>
            </a:r>
            <a:endParaRPr lang="en-GB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FEMALES!$R$3</c:f>
              <c:strCache>
                <c:ptCount val="1"/>
                <c:pt idx="0">
                  <c:v>2.5th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FEMALES!$G$4:$G$94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FEMALES!$R$4:$R$94</c:f>
              <c:numCache>
                <c:formatCode>General</c:formatCode>
                <c:ptCount val="91"/>
                <c:pt idx="0">
                  <c:v>2.3398692810457513</c:v>
                </c:pt>
                <c:pt idx="1">
                  <c:v>2.5490196078431371</c:v>
                </c:pt>
                <c:pt idx="2">
                  <c:v>2.9019607843137254</c:v>
                </c:pt>
                <c:pt idx="3">
                  <c:v>3.3856209150326793</c:v>
                </c:pt>
                <c:pt idx="4">
                  <c:v>4.0130718954248366</c:v>
                </c:pt>
                <c:pt idx="5">
                  <c:v>4.7320261437908497</c:v>
                </c:pt>
                <c:pt idx="6">
                  <c:v>5.4901960784313726</c:v>
                </c:pt>
                <c:pt idx="7">
                  <c:v>6.3529411764705879</c:v>
                </c:pt>
                <c:pt idx="8">
                  <c:v>7.4379084967320255</c:v>
                </c:pt>
                <c:pt idx="9">
                  <c:v>8.7843137254901968</c:v>
                </c:pt>
                <c:pt idx="10">
                  <c:v>10.392156862745098</c:v>
                </c:pt>
                <c:pt idx="11">
                  <c:v>12.104575163398691</c:v>
                </c:pt>
                <c:pt idx="12">
                  <c:v>13.76470588235294</c:v>
                </c:pt>
                <c:pt idx="13">
                  <c:v>15.15032679738562</c:v>
                </c:pt>
                <c:pt idx="14">
                  <c:v>16.130718954248366</c:v>
                </c:pt>
                <c:pt idx="15">
                  <c:v>16.653594771241831</c:v>
                </c:pt>
                <c:pt idx="16">
                  <c:v>16.718954248366014</c:v>
                </c:pt>
                <c:pt idx="17">
                  <c:v>16.37908496732026</c:v>
                </c:pt>
                <c:pt idx="18">
                  <c:v>15.751633986928104</c:v>
                </c:pt>
                <c:pt idx="19">
                  <c:v>14.954248366013072</c:v>
                </c:pt>
                <c:pt idx="20">
                  <c:v>14.091503267973856</c:v>
                </c:pt>
                <c:pt idx="21">
                  <c:v>13.241830065359476</c:v>
                </c:pt>
                <c:pt idx="22">
                  <c:v>12.470588235294118</c:v>
                </c:pt>
                <c:pt idx="23">
                  <c:v>11.84313725490196</c:v>
                </c:pt>
                <c:pt idx="24">
                  <c:v>11.333333333333334</c:v>
                </c:pt>
                <c:pt idx="25">
                  <c:v>10.928104575163397</c:v>
                </c:pt>
                <c:pt idx="26">
                  <c:v>10.601307189542483</c:v>
                </c:pt>
                <c:pt idx="27">
                  <c:v>10.352941176470589</c:v>
                </c:pt>
                <c:pt idx="28">
                  <c:v>10.143790849673202</c:v>
                </c:pt>
                <c:pt idx="29">
                  <c:v>9.9738562091503251</c:v>
                </c:pt>
                <c:pt idx="30">
                  <c:v>9.8300653594771248</c:v>
                </c:pt>
                <c:pt idx="31">
                  <c:v>9.6993464052287575</c:v>
                </c:pt>
                <c:pt idx="32">
                  <c:v>9.6078431372549016</c:v>
                </c:pt>
                <c:pt idx="33">
                  <c:v>9.5163398692810457</c:v>
                </c:pt>
                <c:pt idx="34">
                  <c:v>9.4379084967320264</c:v>
                </c:pt>
                <c:pt idx="35">
                  <c:v>9.3464052287581687</c:v>
                </c:pt>
                <c:pt idx="36">
                  <c:v>9.2418300653594763</c:v>
                </c:pt>
                <c:pt idx="37">
                  <c:v>9.0980392156862742</c:v>
                </c:pt>
                <c:pt idx="38">
                  <c:v>8.9281045751633972</c:v>
                </c:pt>
                <c:pt idx="39">
                  <c:v>8.7189542483660123</c:v>
                </c:pt>
                <c:pt idx="40">
                  <c:v>8.5098039215686256</c:v>
                </c:pt>
                <c:pt idx="41">
                  <c:v>8.3006535947712408</c:v>
                </c:pt>
                <c:pt idx="42">
                  <c:v>8.117647058823529</c:v>
                </c:pt>
                <c:pt idx="43">
                  <c:v>7.9607843137254894</c:v>
                </c:pt>
                <c:pt idx="44">
                  <c:v>7.8300653594771239</c:v>
                </c:pt>
                <c:pt idx="45">
                  <c:v>7.712418300653594</c:v>
                </c:pt>
                <c:pt idx="46">
                  <c:v>7.594771241830065</c:v>
                </c:pt>
                <c:pt idx="47">
                  <c:v>7.477124183006536</c:v>
                </c:pt>
                <c:pt idx="48">
                  <c:v>7.3725490196078427</c:v>
                </c:pt>
                <c:pt idx="49">
                  <c:v>7.2679738562091503</c:v>
                </c:pt>
                <c:pt idx="50">
                  <c:v>7.1764705882352935</c:v>
                </c:pt>
                <c:pt idx="51">
                  <c:v>7.0849673202614376</c:v>
                </c:pt>
                <c:pt idx="52">
                  <c:v>6.9803921568627443</c:v>
                </c:pt>
                <c:pt idx="53">
                  <c:v>6.8496732026143787</c:v>
                </c:pt>
                <c:pt idx="54">
                  <c:v>6.6797385620915035</c:v>
                </c:pt>
                <c:pt idx="55">
                  <c:v>6.4705882352941178</c:v>
                </c:pt>
                <c:pt idx="56">
                  <c:v>6.2352941176470589</c:v>
                </c:pt>
                <c:pt idx="57">
                  <c:v>6.0392156862745097</c:v>
                </c:pt>
                <c:pt idx="58">
                  <c:v>5.9084967320261441</c:v>
                </c:pt>
                <c:pt idx="59">
                  <c:v>5.8169934640522873</c:v>
                </c:pt>
                <c:pt idx="60">
                  <c:v>5.7516339869281046</c:v>
                </c:pt>
                <c:pt idx="61">
                  <c:v>5.6862745098039209</c:v>
                </c:pt>
                <c:pt idx="62">
                  <c:v>5.5816993464052285</c:v>
                </c:pt>
                <c:pt idx="63">
                  <c:v>5.4379084967320264</c:v>
                </c:pt>
                <c:pt idx="64">
                  <c:v>5.2810457516339868</c:v>
                </c:pt>
                <c:pt idx="65">
                  <c:v>5.1503267973856204</c:v>
                </c:pt>
                <c:pt idx="66">
                  <c:v>5.0588235294117645</c:v>
                </c:pt>
                <c:pt idx="67">
                  <c:v>5.0065359477124174</c:v>
                </c:pt>
                <c:pt idx="68">
                  <c:v>4.9934640522875817</c:v>
                </c:pt>
                <c:pt idx="69">
                  <c:v>4.9803921568627452</c:v>
                </c:pt>
                <c:pt idx="70">
                  <c:v>4.9542483660130712</c:v>
                </c:pt>
                <c:pt idx="71">
                  <c:v>4.901960784313725</c:v>
                </c:pt>
                <c:pt idx="72">
                  <c:v>4.8235294117647056</c:v>
                </c:pt>
                <c:pt idx="73">
                  <c:v>4.7581699346405228</c:v>
                </c:pt>
                <c:pt idx="74">
                  <c:v>4.6797385620915026</c:v>
                </c:pt>
                <c:pt idx="75">
                  <c:v>4.6274509803921564</c:v>
                </c:pt>
                <c:pt idx="76">
                  <c:v>4.5882352941176467</c:v>
                </c:pt>
                <c:pt idx="77">
                  <c:v>4.5490196078431371</c:v>
                </c:pt>
                <c:pt idx="78">
                  <c:v>4.5359477124183005</c:v>
                </c:pt>
                <c:pt idx="79">
                  <c:v>4.522875816993464</c:v>
                </c:pt>
                <c:pt idx="80">
                  <c:v>4.5098039215686274</c:v>
                </c:pt>
                <c:pt idx="81">
                  <c:v>4.5098039215686274</c:v>
                </c:pt>
                <c:pt idx="82">
                  <c:v>4.4967320261437909</c:v>
                </c:pt>
                <c:pt idx="83">
                  <c:v>4.4967320261437909</c:v>
                </c:pt>
                <c:pt idx="84">
                  <c:v>4.4836601307189534</c:v>
                </c:pt>
                <c:pt idx="85">
                  <c:v>4.4705882352941178</c:v>
                </c:pt>
                <c:pt idx="86">
                  <c:v>4.4444444444444446</c:v>
                </c:pt>
                <c:pt idx="87">
                  <c:v>4.4183006535947706</c:v>
                </c:pt>
                <c:pt idx="88">
                  <c:v>4.3660130718954244</c:v>
                </c:pt>
                <c:pt idx="89">
                  <c:v>4.3137254901960782</c:v>
                </c:pt>
                <c:pt idx="90">
                  <c:v>4.2352941176470589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FEMALES!$S$3</c:f>
              <c:strCache>
                <c:ptCount val="1"/>
                <c:pt idx="0">
                  <c:v>50th</c:v>
                </c:pt>
              </c:strCache>
            </c:strRef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FEMALES!$G$4:$G$94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FEMALES!$S$4:$S$94</c:f>
              <c:numCache>
                <c:formatCode>General</c:formatCode>
                <c:ptCount val="91"/>
                <c:pt idx="0">
                  <c:v>7.6601307189542478</c:v>
                </c:pt>
                <c:pt idx="1">
                  <c:v>8.1437908496732021</c:v>
                </c:pt>
                <c:pt idx="2">
                  <c:v>9.0457516339869279</c:v>
                </c:pt>
                <c:pt idx="3">
                  <c:v>10.313725490196079</c:v>
                </c:pt>
                <c:pt idx="4">
                  <c:v>11.921568627450981</c:v>
                </c:pt>
                <c:pt idx="5">
                  <c:v>13.751633986928104</c:v>
                </c:pt>
                <c:pt idx="6">
                  <c:v>15.56862745098039</c:v>
                </c:pt>
                <c:pt idx="7">
                  <c:v>17.647058823529409</c:v>
                </c:pt>
                <c:pt idx="8">
                  <c:v>20.183006535947712</c:v>
                </c:pt>
                <c:pt idx="9">
                  <c:v>23.333333333333332</c:v>
                </c:pt>
                <c:pt idx="10">
                  <c:v>27.006535947712415</c:v>
                </c:pt>
                <c:pt idx="11">
                  <c:v>30.836601307189543</c:v>
                </c:pt>
                <c:pt idx="12">
                  <c:v>34.33986928104575</c:v>
                </c:pt>
                <c:pt idx="13">
                  <c:v>37.058823529411761</c:v>
                </c:pt>
                <c:pt idx="14">
                  <c:v>38.718954248366011</c:v>
                </c:pt>
                <c:pt idx="15">
                  <c:v>39.228758169934643</c:v>
                </c:pt>
                <c:pt idx="16">
                  <c:v>38.679738562091501</c:v>
                </c:pt>
                <c:pt idx="17">
                  <c:v>37.281045751633982</c:v>
                </c:pt>
                <c:pt idx="18">
                  <c:v>35.294117647058819</c:v>
                </c:pt>
                <c:pt idx="19">
                  <c:v>33.019607843137251</c:v>
                </c:pt>
                <c:pt idx="20">
                  <c:v>30.692810457516341</c:v>
                </c:pt>
                <c:pt idx="21">
                  <c:v>28.47058823529412</c:v>
                </c:pt>
                <c:pt idx="22">
                  <c:v>26.509803921568629</c:v>
                </c:pt>
                <c:pt idx="23">
                  <c:v>24.875816993464053</c:v>
                </c:pt>
                <c:pt idx="24">
                  <c:v>23.568627450980394</c:v>
                </c:pt>
                <c:pt idx="25">
                  <c:v>22.535947712418299</c:v>
                </c:pt>
                <c:pt idx="26">
                  <c:v>21.699346405228756</c:v>
                </c:pt>
                <c:pt idx="27">
                  <c:v>21.032679738562091</c:v>
                </c:pt>
                <c:pt idx="28">
                  <c:v>20.470588235294116</c:v>
                </c:pt>
                <c:pt idx="29">
                  <c:v>20.013071895424837</c:v>
                </c:pt>
                <c:pt idx="30">
                  <c:v>19.620915032679736</c:v>
                </c:pt>
                <c:pt idx="31">
                  <c:v>19.294117647058822</c:v>
                </c:pt>
                <c:pt idx="32">
                  <c:v>19.032679738562091</c:v>
                </c:pt>
                <c:pt idx="33">
                  <c:v>18.797385620915033</c:v>
                </c:pt>
                <c:pt idx="34">
                  <c:v>18.601307189542485</c:v>
                </c:pt>
                <c:pt idx="35">
                  <c:v>18.392156862745097</c:v>
                </c:pt>
                <c:pt idx="36">
                  <c:v>18.169934640522875</c:v>
                </c:pt>
                <c:pt idx="37">
                  <c:v>17.895424836601308</c:v>
                </c:pt>
                <c:pt idx="38">
                  <c:v>17.555555555555557</c:v>
                </c:pt>
                <c:pt idx="39">
                  <c:v>17.163398692810457</c:v>
                </c:pt>
                <c:pt idx="40">
                  <c:v>16.75816993464052</c:v>
                </c:pt>
                <c:pt idx="41">
                  <c:v>16.37908496732026</c:v>
                </c:pt>
                <c:pt idx="42">
                  <c:v>16.03921568627451</c:v>
                </c:pt>
                <c:pt idx="43">
                  <c:v>15.777777777777777</c:v>
                </c:pt>
                <c:pt idx="44">
                  <c:v>15.56862745098039</c:v>
                </c:pt>
                <c:pt idx="45">
                  <c:v>15.38562091503268</c:v>
                </c:pt>
                <c:pt idx="46">
                  <c:v>15.215686274509803</c:v>
                </c:pt>
                <c:pt idx="47">
                  <c:v>15.045751633986926</c:v>
                </c:pt>
                <c:pt idx="48">
                  <c:v>14.901960784313724</c:v>
                </c:pt>
                <c:pt idx="49">
                  <c:v>14.758169934640524</c:v>
                </c:pt>
                <c:pt idx="50">
                  <c:v>14.65359477124183</c:v>
                </c:pt>
                <c:pt idx="51">
                  <c:v>14.562091503267974</c:v>
                </c:pt>
                <c:pt idx="52">
                  <c:v>14.444444444444445</c:v>
                </c:pt>
                <c:pt idx="53">
                  <c:v>14.261437908496731</c:v>
                </c:pt>
                <c:pt idx="54">
                  <c:v>13.999999999999998</c:v>
                </c:pt>
                <c:pt idx="55">
                  <c:v>13.633986928104575</c:v>
                </c:pt>
                <c:pt idx="56">
                  <c:v>13.267973856209149</c:v>
                </c:pt>
                <c:pt idx="57">
                  <c:v>12.928104575163399</c:v>
                </c:pt>
                <c:pt idx="58">
                  <c:v>12.718954248366012</c:v>
                </c:pt>
                <c:pt idx="59">
                  <c:v>12.640522875816993</c:v>
                </c:pt>
                <c:pt idx="60">
                  <c:v>12.601307189542483</c:v>
                </c:pt>
                <c:pt idx="61">
                  <c:v>12.549019607843137</c:v>
                </c:pt>
                <c:pt idx="62">
                  <c:v>12.418300653594772</c:v>
                </c:pt>
                <c:pt idx="63">
                  <c:v>12.183006535947712</c:v>
                </c:pt>
                <c:pt idx="64">
                  <c:v>11.934640522875815</c:v>
                </c:pt>
                <c:pt idx="65">
                  <c:v>11.712418300653594</c:v>
                </c:pt>
                <c:pt idx="66">
                  <c:v>11.594771241830065</c:v>
                </c:pt>
                <c:pt idx="67">
                  <c:v>11.581699346405227</c:v>
                </c:pt>
                <c:pt idx="68">
                  <c:v>11.620915032679738</c:v>
                </c:pt>
                <c:pt idx="69">
                  <c:v>11.686274509803921</c:v>
                </c:pt>
                <c:pt idx="70">
                  <c:v>11.699346405228757</c:v>
                </c:pt>
                <c:pt idx="71">
                  <c:v>11.660130718954248</c:v>
                </c:pt>
                <c:pt idx="72">
                  <c:v>11.581699346405227</c:v>
                </c:pt>
                <c:pt idx="73">
                  <c:v>11.490196078431373</c:v>
                </c:pt>
                <c:pt idx="74">
                  <c:v>11.398692810457517</c:v>
                </c:pt>
                <c:pt idx="75">
                  <c:v>11.333333333333334</c:v>
                </c:pt>
                <c:pt idx="76">
                  <c:v>11.320261437908496</c:v>
                </c:pt>
                <c:pt idx="77">
                  <c:v>11.320261437908496</c:v>
                </c:pt>
                <c:pt idx="78">
                  <c:v>11.359477124183007</c:v>
                </c:pt>
                <c:pt idx="79">
                  <c:v>11.411764705882351</c:v>
                </c:pt>
                <c:pt idx="80">
                  <c:v>11.464052287581699</c:v>
                </c:pt>
                <c:pt idx="81">
                  <c:v>11.542483660130719</c:v>
                </c:pt>
                <c:pt idx="82">
                  <c:v>11.620915032679738</c:v>
                </c:pt>
                <c:pt idx="83">
                  <c:v>11.686274509803921</c:v>
                </c:pt>
                <c:pt idx="84">
                  <c:v>11.751633986928105</c:v>
                </c:pt>
                <c:pt idx="85">
                  <c:v>11.790849673202613</c:v>
                </c:pt>
                <c:pt idx="86">
                  <c:v>11.816993464052288</c:v>
                </c:pt>
                <c:pt idx="87">
                  <c:v>11.816993464052288</c:v>
                </c:pt>
                <c:pt idx="88">
                  <c:v>11.777777777777777</c:v>
                </c:pt>
                <c:pt idx="89">
                  <c:v>11.712418300653594</c:v>
                </c:pt>
                <c:pt idx="90">
                  <c:v>11.594771241830065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FEMALES!$T$3</c:f>
              <c:strCache>
                <c:ptCount val="1"/>
                <c:pt idx="0">
                  <c:v>97.5th</c:v>
                </c:pt>
              </c:strCache>
            </c:strRef>
          </c:tx>
          <c:spPr>
            <a:ln w="28575">
              <a:solidFill>
                <a:schemeClr val="accent3"/>
              </a:solidFill>
            </a:ln>
          </c:spPr>
          <c:marker>
            <c:symbol val="none"/>
          </c:marker>
          <c:xVal>
            <c:numRef>
              <c:f>FEMALES!$G$4:$G$94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FEMALES!$T$4:$T$94</c:f>
              <c:numCache>
                <c:formatCode>General</c:formatCode>
                <c:ptCount val="91"/>
                <c:pt idx="0">
                  <c:v>16.41830065359477</c:v>
                </c:pt>
                <c:pt idx="1">
                  <c:v>17.294117647058822</c:v>
                </c:pt>
                <c:pt idx="2">
                  <c:v>19.006535947712418</c:v>
                </c:pt>
                <c:pt idx="3">
                  <c:v>21.464052287581698</c:v>
                </c:pt>
                <c:pt idx="4">
                  <c:v>24.549019607843139</c:v>
                </c:pt>
                <c:pt idx="5">
                  <c:v>28.026143790849673</c:v>
                </c:pt>
                <c:pt idx="6">
                  <c:v>31.424836601307188</c:v>
                </c:pt>
                <c:pt idx="7">
                  <c:v>35.24183006535948</c:v>
                </c:pt>
                <c:pt idx="8">
                  <c:v>39.908496732026144</c:v>
                </c:pt>
                <c:pt idx="9">
                  <c:v>45.673202614379079</c:v>
                </c:pt>
                <c:pt idx="10">
                  <c:v>52.326797385620914</c:v>
                </c:pt>
                <c:pt idx="11">
                  <c:v>59.16339869281046</c:v>
                </c:pt>
                <c:pt idx="12">
                  <c:v>65.24183006535948</c:v>
                </c:pt>
                <c:pt idx="13">
                  <c:v>69.725490196078425</c:v>
                </c:pt>
                <c:pt idx="14">
                  <c:v>72.156862745098039</c:v>
                </c:pt>
                <c:pt idx="15">
                  <c:v>72.444444444444443</c:v>
                </c:pt>
                <c:pt idx="16">
                  <c:v>70.784313725490193</c:v>
                </c:pt>
                <c:pt idx="17">
                  <c:v>67.620915032679733</c:v>
                </c:pt>
                <c:pt idx="18">
                  <c:v>63.503267973856211</c:v>
                </c:pt>
                <c:pt idx="19">
                  <c:v>58.928104575163395</c:v>
                </c:pt>
                <c:pt idx="20">
                  <c:v>54.37908496732026</c:v>
                </c:pt>
                <c:pt idx="21">
                  <c:v>50.104575163398692</c:v>
                </c:pt>
                <c:pt idx="22">
                  <c:v>46.33986928104575</c:v>
                </c:pt>
                <c:pt idx="23">
                  <c:v>43.24183006535948</c:v>
                </c:pt>
                <c:pt idx="24">
                  <c:v>40.745098039215684</c:v>
                </c:pt>
                <c:pt idx="25">
                  <c:v>38.745098039215684</c:v>
                </c:pt>
                <c:pt idx="26">
                  <c:v>37.150326797385617</c:v>
                </c:pt>
                <c:pt idx="27">
                  <c:v>35.856209150326798</c:v>
                </c:pt>
                <c:pt idx="28">
                  <c:v>34.7843137254902</c:v>
                </c:pt>
                <c:pt idx="29">
                  <c:v>33.882352941176471</c:v>
                </c:pt>
                <c:pt idx="30">
                  <c:v>33.124183006535944</c:v>
                </c:pt>
                <c:pt idx="31">
                  <c:v>32.509803921568626</c:v>
                </c:pt>
                <c:pt idx="32">
                  <c:v>31.98692810457516</c:v>
                </c:pt>
                <c:pt idx="33">
                  <c:v>31.555555555555554</c:v>
                </c:pt>
                <c:pt idx="34">
                  <c:v>31.176470588235293</c:v>
                </c:pt>
                <c:pt idx="35">
                  <c:v>30.810457516339866</c:v>
                </c:pt>
                <c:pt idx="36">
                  <c:v>30.41830065359477</c:v>
                </c:pt>
                <c:pt idx="37">
                  <c:v>29.94771241830065</c:v>
                </c:pt>
                <c:pt idx="38">
                  <c:v>29.372549019607842</c:v>
                </c:pt>
                <c:pt idx="39">
                  <c:v>28.732026143790851</c:v>
                </c:pt>
                <c:pt idx="40">
                  <c:v>28.078431372549019</c:v>
                </c:pt>
                <c:pt idx="41">
                  <c:v>27.464052287581698</c:v>
                </c:pt>
                <c:pt idx="42">
                  <c:v>26.941176470588232</c:v>
                </c:pt>
                <c:pt idx="43">
                  <c:v>26.535947712418299</c:v>
                </c:pt>
                <c:pt idx="44">
                  <c:v>26.222222222222221</c:v>
                </c:pt>
                <c:pt idx="45">
                  <c:v>25.960784313725487</c:v>
                </c:pt>
                <c:pt idx="46">
                  <c:v>25.738562091503269</c:v>
                </c:pt>
                <c:pt idx="47">
                  <c:v>25.529411764705884</c:v>
                </c:pt>
                <c:pt idx="48">
                  <c:v>25.333333333333332</c:v>
                </c:pt>
                <c:pt idx="49">
                  <c:v>25.176470588235293</c:v>
                </c:pt>
                <c:pt idx="50">
                  <c:v>25.071895424836601</c:v>
                </c:pt>
                <c:pt idx="51">
                  <c:v>24.993464052287578</c:v>
                </c:pt>
                <c:pt idx="52">
                  <c:v>24.875816993464053</c:v>
                </c:pt>
                <c:pt idx="53">
                  <c:v>24.666666666666664</c:v>
                </c:pt>
                <c:pt idx="54">
                  <c:v>24.287581699346404</c:v>
                </c:pt>
                <c:pt idx="55">
                  <c:v>23.751633986928102</c:v>
                </c:pt>
                <c:pt idx="56">
                  <c:v>23.18954248366013</c:v>
                </c:pt>
                <c:pt idx="57">
                  <c:v>22.705882352941174</c:v>
                </c:pt>
                <c:pt idx="58">
                  <c:v>22.431372549019606</c:v>
                </c:pt>
                <c:pt idx="59">
                  <c:v>22.352941176470587</c:v>
                </c:pt>
                <c:pt idx="60">
                  <c:v>22.37908496732026</c:v>
                </c:pt>
                <c:pt idx="61">
                  <c:v>22.37908496732026</c:v>
                </c:pt>
                <c:pt idx="62">
                  <c:v>22.235294117647058</c:v>
                </c:pt>
                <c:pt idx="63">
                  <c:v>21.921568627450977</c:v>
                </c:pt>
                <c:pt idx="64">
                  <c:v>21.542483660130721</c:v>
                </c:pt>
                <c:pt idx="65">
                  <c:v>21.22875816993464</c:v>
                </c:pt>
                <c:pt idx="66">
                  <c:v>21.098039215686274</c:v>
                </c:pt>
                <c:pt idx="67">
                  <c:v>21.163398692810457</c:v>
                </c:pt>
                <c:pt idx="68">
                  <c:v>21.333333333333332</c:v>
                </c:pt>
                <c:pt idx="69">
                  <c:v>21.516339869281044</c:v>
                </c:pt>
                <c:pt idx="70">
                  <c:v>21.633986928104573</c:v>
                </c:pt>
                <c:pt idx="71">
                  <c:v>21.633986928104573</c:v>
                </c:pt>
                <c:pt idx="72">
                  <c:v>21.56862745098039</c:v>
                </c:pt>
                <c:pt idx="73">
                  <c:v>21.477124183006538</c:v>
                </c:pt>
                <c:pt idx="74">
                  <c:v>21.385620915032678</c:v>
                </c:pt>
                <c:pt idx="75">
                  <c:v>21.359477124183005</c:v>
                </c:pt>
                <c:pt idx="76">
                  <c:v>21.398692810457515</c:v>
                </c:pt>
                <c:pt idx="77">
                  <c:v>21.477124183006538</c:v>
                </c:pt>
                <c:pt idx="78">
                  <c:v>21.62091503267974</c:v>
                </c:pt>
                <c:pt idx="79">
                  <c:v>21.790849673202612</c:v>
                </c:pt>
                <c:pt idx="80">
                  <c:v>22</c:v>
                </c:pt>
                <c:pt idx="81">
                  <c:v>22.209150326797385</c:v>
                </c:pt>
                <c:pt idx="82">
                  <c:v>22.431372549019606</c:v>
                </c:pt>
                <c:pt idx="83">
                  <c:v>22.653594771241831</c:v>
                </c:pt>
                <c:pt idx="84">
                  <c:v>22.84967320261438</c:v>
                </c:pt>
                <c:pt idx="85">
                  <c:v>23.019607843137255</c:v>
                </c:pt>
                <c:pt idx="86">
                  <c:v>23.137254901960784</c:v>
                </c:pt>
                <c:pt idx="87">
                  <c:v>23.215686274509803</c:v>
                </c:pt>
                <c:pt idx="88">
                  <c:v>23.241830065359476</c:v>
                </c:pt>
                <c:pt idx="89">
                  <c:v>23.176470588235293</c:v>
                </c:pt>
                <c:pt idx="90">
                  <c:v>23.032679738562088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177856"/>
        <c:axId val="130322816"/>
      </c:scatterChart>
      <c:valAx>
        <c:axId val="129177856"/>
        <c:scaling>
          <c:orientation val="minMax"/>
          <c:max val="9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Age (yrs)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30322816"/>
        <c:crosses val="autoZero"/>
        <c:crossBetween val="midCat"/>
        <c:minorUnit val="1"/>
      </c:valAx>
      <c:valAx>
        <c:axId val="130322816"/>
        <c:scaling>
          <c:orientation val="minMax"/>
          <c:max val="80"/>
          <c:min val="0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IGF-1 (nmol/L)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29177856"/>
        <c:crosses val="autoZero"/>
        <c:crossBetween val="midCat"/>
        <c:minorUnit val="2"/>
      </c:val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square"/>
            <c:size val="7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FEMALES!$A$4:$A$5</c:f>
              <c:numCache>
                <c:formatCode>General</c:formatCode>
                <c:ptCount val="2"/>
              </c:numCache>
            </c:numRef>
          </c:xVal>
          <c:yVal>
            <c:numRef>
              <c:f>FEMALES!$B$4:$B$5</c:f>
              <c:numCache>
                <c:formatCode>General</c:formatCode>
                <c:ptCount val="2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262784"/>
        <c:axId val="134312320"/>
      </c:scatterChart>
      <c:valAx>
        <c:axId val="134262784"/>
        <c:scaling>
          <c:orientation val="minMax"/>
          <c:max val="90"/>
          <c:min val="0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>
            <a:noFill/>
          </a:ln>
        </c:spPr>
        <c:crossAx val="134312320"/>
        <c:crosses val="autoZero"/>
        <c:crossBetween val="midCat"/>
      </c:valAx>
      <c:valAx>
        <c:axId val="134312320"/>
        <c:scaling>
          <c:orientation val="minMax"/>
          <c:max val="80"/>
          <c:min val="0"/>
        </c:scaling>
        <c:delete val="0"/>
        <c:axPos val="l"/>
        <c:numFmt formatCode="General" sourceLinked="1"/>
        <c:majorTickMark val="none"/>
        <c:minorTickMark val="none"/>
        <c:tickLblPos val="none"/>
        <c:spPr>
          <a:ln>
            <a:noFill/>
          </a:ln>
        </c:spPr>
        <c:crossAx val="134262784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IGF-1 Male</a:t>
            </a:r>
            <a:r>
              <a:rPr lang="en-GB" baseline="0"/>
              <a:t> Reference Ranges</a:t>
            </a:r>
            <a:endParaRPr lang="en-GB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'MALES CUMULATIVE'!$R$3</c:f>
              <c:strCache>
                <c:ptCount val="1"/>
                <c:pt idx="0">
                  <c:v>2.5th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'MALES CUMULATIVE'!$G$4:$G$94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'MALES CUMULATIVE'!$R$4:$R$94</c:f>
              <c:numCache>
                <c:formatCode>General</c:formatCode>
                <c:ptCount val="91"/>
                <c:pt idx="0">
                  <c:v>3.5294117647058822</c:v>
                </c:pt>
                <c:pt idx="1">
                  <c:v>3.8823529411764701</c:v>
                </c:pt>
                <c:pt idx="2">
                  <c:v>4.4313725490196072</c:v>
                </c:pt>
                <c:pt idx="3">
                  <c:v>5.0980392156862742</c:v>
                </c:pt>
                <c:pt idx="4">
                  <c:v>5.7908496732026133</c:v>
                </c:pt>
                <c:pt idx="5">
                  <c:v>6.5359477124183005</c:v>
                </c:pt>
                <c:pt idx="6">
                  <c:v>7.3464052287581696</c:v>
                </c:pt>
                <c:pt idx="7">
                  <c:v>8.2875816993464042</c:v>
                </c:pt>
                <c:pt idx="8">
                  <c:v>9.4640522875816995</c:v>
                </c:pt>
                <c:pt idx="9">
                  <c:v>10.928104575163397</c:v>
                </c:pt>
                <c:pt idx="10">
                  <c:v>12.666666666666666</c:v>
                </c:pt>
                <c:pt idx="11">
                  <c:v>14.588235294117645</c:v>
                </c:pt>
                <c:pt idx="12">
                  <c:v>16.483660130718953</c:v>
                </c:pt>
                <c:pt idx="13">
                  <c:v>18.117647058823529</c:v>
                </c:pt>
                <c:pt idx="14">
                  <c:v>19.281045751633986</c:v>
                </c:pt>
                <c:pt idx="15">
                  <c:v>19.895424836601304</c:v>
                </c:pt>
                <c:pt idx="16">
                  <c:v>19.986928104575163</c:v>
                </c:pt>
                <c:pt idx="17">
                  <c:v>19.686274509803919</c:v>
                </c:pt>
                <c:pt idx="18">
                  <c:v>19.111111111111107</c:v>
                </c:pt>
                <c:pt idx="19">
                  <c:v>18.326797385620914</c:v>
                </c:pt>
                <c:pt idx="20">
                  <c:v>17.398692810457515</c:v>
                </c:pt>
                <c:pt idx="21">
                  <c:v>16.405228758169933</c:v>
                </c:pt>
                <c:pt idx="22">
                  <c:v>15.477124183006536</c:v>
                </c:pt>
                <c:pt idx="23">
                  <c:v>14.692810457516339</c:v>
                </c:pt>
                <c:pt idx="24">
                  <c:v>14.091503267973856</c:v>
                </c:pt>
                <c:pt idx="25">
                  <c:v>13.620915032679738</c:v>
                </c:pt>
                <c:pt idx="26">
                  <c:v>13.254901960784315</c:v>
                </c:pt>
                <c:pt idx="27">
                  <c:v>12.941176470588236</c:v>
                </c:pt>
                <c:pt idx="28">
                  <c:v>12.640522875816993</c:v>
                </c:pt>
                <c:pt idx="29">
                  <c:v>12.352941176470587</c:v>
                </c:pt>
                <c:pt idx="30">
                  <c:v>12.091503267973856</c:v>
                </c:pt>
                <c:pt idx="31">
                  <c:v>11.84313725490196</c:v>
                </c:pt>
                <c:pt idx="32">
                  <c:v>11.633986928104575</c:v>
                </c:pt>
                <c:pt idx="33">
                  <c:v>11.477124183006534</c:v>
                </c:pt>
                <c:pt idx="34">
                  <c:v>11.346405228758169</c:v>
                </c:pt>
                <c:pt idx="35">
                  <c:v>11.228758169934641</c:v>
                </c:pt>
                <c:pt idx="36">
                  <c:v>11.124183006535947</c:v>
                </c:pt>
                <c:pt idx="37">
                  <c:v>10.980392156862745</c:v>
                </c:pt>
                <c:pt idx="38">
                  <c:v>10.81045751633987</c:v>
                </c:pt>
                <c:pt idx="39">
                  <c:v>10.601307189542483</c:v>
                </c:pt>
                <c:pt idx="40">
                  <c:v>10.379084967320262</c:v>
                </c:pt>
                <c:pt idx="41">
                  <c:v>10.143790849673202</c:v>
                </c:pt>
                <c:pt idx="42">
                  <c:v>9.9084967320261423</c:v>
                </c:pt>
                <c:pt idx="43">
                  <c:v>9.6862745098039209</c:v>
                </c:pt>
                <c:pt idx="44">
                  <c:v>9.4640522875816995</c:v>
                </c:pt>
                <c:pt idx="45">
                  <c:v>9.2549019607843128</c:v>
                </c:pt>
                <c:pt idx="46">
                  <c:v>9.0457516339869279</c:v>
                </c:pt>
                <c:pt idx="47">
                  <c:v>8.8496732026143796</c:v>
                </c:pt>
                <c:pt idx="48">
                  <c:v>8.640522875816993</c:v>
                </c:pt>
                <c:pt idx="49">
                  <c:v>8.4575163398692812</c:v>
                </c:pt>
                <c:pt idx="50">
                  <c:v>8.2745098039215677</c:v>
                </c:pt>
                <c:pt idx="51">
                  <c:v>8.117647058823529</c:v>
                </c:pt>
                <c:pt idx="52">
                  <c:v>7.9869281045751634</c:v>
                </c:pt>
                <c:pt idx="53">
                  <c:v>7.856209150326797</c:v>
                </c:pt>
                <c:pt idx="54">
                  <c:v>7.712418300653594</c:v>
                </c:pt>
                <c:pt idx="55">
                  <c:v>7.5294117647058822</c:v>
                </c:pt>
                <c:pt idx="56">
                  <c:v>7.3464052287581696</c:v>
                </c:pt>
                <c:pt idx="57">
                  <c:v>7.1764705882352935</c:v>
                </c:pt>
                <c:pt idx="58">
                  <c:v>7.0326797385620905</c:v>
                </c:pt>
                <c:pt idx="59">
                  <c:v>6.901960784313725</c:v>
                </c:pt>
                <c:pt idx="60">
                  <c:v>6.7581699346405228</c:v>
                </c:pt>
                <c:pt idx="61">
                  <c:v>6.6013071895424833</c:v>
                </c:pt>
                <c:pt idx="62">
                  <c:v>6.4444444444444438</c:v>
                </c:pt>
                <c:pt idx="63">
                  <c:v>6.3267973856209148</c:v>
                </c:pt>
                <c:pt idx="64">
                  <c:v>6.2875816993464051</c:v>
                </c:pt>
                <c:pt idx="65">
                  <c:v>6.2875816993464051</c:v>
                </c:pt>
                <c:pt idx="66">
                  <c:v>6.261437908496732</c:v>
                </c:pt>
                <c:pt idx="67">
                  <c:v>6.1568627450980395</c:v>
                </c:pt>
                <c:pt idx="68">
                  <c:v>5.9999999999999991</c:v>
                </c:pt>
                <c:pt idx="69">
                  <c:v>5.8300653594771239</c:v>
                </c:pt>
                <c:pt idx="70">
                  <c:v>5.6732026143790844</c:v>
                </c:pt>
                <c:pt idx="71">
                  <c:v>5.5294117647058814</c:v>
                </c:pt>
                <c:pt idx="72">
                  <c:v>5.3986928104575158</c:v>
                </c:pt>
                <c:pt idx="73">
                  <c:v>5.2810457516339868</c:v>
                </c:pt>
                <c:pt idx="74">
                  <c:v>5.1764705882352944</c:v>
                </c:pt>
                <c:pt idx="75">
                  <c:v>5.0849673202614376</c:v>
                </c:pt>
                <c:pt idx="76">
                  <c:v>4.9803921568627452</c:v>
                </c:pt>
                <c:pt idx="77">
                  <c:v>4.8888888888888884</c:v>
                </c:pt>
                <c:pt idx="78">
                  <c:v>4.7973856209150325</c:v>
                </c:pt>
                <c:pt idx="79">
                  <c:v>4.7058823529411766</c:v>
                </c:pt>
                <c:pt idx="80">
                  <c:v>4.6143790849673199</c:v>
                </c:pt>
                <c:pt idx="81">
                  <c:v>4.5359477124183005</c:v>
                </c:pt>
                <c:pt idx="82">
                  <c:v>4.4575163398692812</c:v>
                </c:pt>
                <c:pt idx="83">
                  <c:v>4.379084967320261</c:v>
                </c:pt>
                <c:pt idx="84">
                  <c:v>4.3137254901960782</c:v>
                </c:pt>
                <c:pt idx="85">
                  <c:v>4.2745098039215685</c:v>
                </c:pt>
                <c:pt idx="86">
                  <c:v>4.2352941176470589</c:v>
                </c:pt>
                <c:pt idx="87">
                  <c:v>4.2091503267973858</c:v>
                </c:pt>
                <c:pt idx="88">
                  <c:v>4.2091503267973858</c:v>
                </c:pt>
                <c:pt idx="89">
                  <c:v>4.2091503267973858</c:v>
                </c:pt>
                <c:pt idx="90">
                  <c:v>4.2483660130718954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'MALES CUMULATIVE'!$S$3</c:f>
              <c:strCache>
                <c:ptCount val="1"/>
                <c:pt idx="0">
                  <c:v>50th</c:v>
                </c:pt>
              </c:strCache>
            </c:strRef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'MALES CUMULATIVE'!$G$4:$G$94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'MALES CUMULATIVE'!$S$4:$S$94</c:f>
              <c:numCache>
                <c:formatCode>General</c:formatCode>
                <c:ptCount val="91"/>
                <c:pt idx="0">
                  <c:v>10.117647058823529</c:v>
                </c:pt>
                <c:pt idx="1">
                  <c:v>10.862745098039214</c:v>
                </c:pt>
                <c:pt idx="2">
                  <c:v>12.104575163398691</c:v>
                </c:pt>
                <c:pt idx="3">
                  <c:v>13.594771241830065</c:v>
                </c:pt>
                <c:pt idx="4">
                  <c:v>15.124183006535947</c:v>
                </c:pt>
                <c:pt idx="5">
                  <c:v>16.679738562091501</c:v>
                </c:pt>
                <c:pt idx="6">
                  <c:v>18.352941176470587</c:v>
                </c:pt>
                <c:pt idx="7">
                  <c:v>20.261437908496731</c:v>
                </c:pt>
                <c:pt idx="8">
                  <c:v>22.666666666666668</c:v>
                </c:pt>
                <c:pt idx="9">
                  <c:v>25.633986928104573</c:v>
                </c:pt>
                <c:pt idx="10">
                  <c:v>29.124183006535947</c:v>
                </c:pt>
                <c:pt idx="11">
                  <c:v>32.888888888888886</c:v>
                </c:pt>
                <c:pt idx="12">
                  <c:v>36.457516339869279</c:v>
                </c:pt>
                <c:pt idx="13">
                  <c:v>39.320261437908499</c:v>
                </c:pt>
                <c:pt idx="14">
                  <c:v>41.098039215686271</c:v>
                </c:pt>
                <c:pt idx="15">
                  <c:v>41.673202614379086</c:v>
                </c:pt>
                <c:pt idx="16">
                  <c:v>41.17647058823529</c:v>
                </c:pt>
                <c:pt idx="17">
                  <c:v>39.921568627450974</c:v>
                </c:pt>
                <c:pt idx="18">
                  <c:v>38.169934640522875</c:v>
                </c:pt>
                <c:pt idx="19">
                  <c:v>36.091503267973856</c:v>
                </c:pt>
                <c:pt idx="20">
                  <c:v>33.790849673202615</c:v>
                </c:pt>
                <c:pt idx="21">
                  <c:v>31.477124183006534</c:v>
                </c:pt>
                <c:pt idx="22">
                  <c:v>29.333333333333332</c:v>
                </c:pt>
                <c:pt idx="23">
                  <c:v>27.555555555555557</c:v>
                </c:pt>
                <c:pt idx="24">
                  <c:v>26.156862745098039</c:v>
                </c:pt>
                <c:pt idx="25">
                  <c:v>25.071895424836601</c:v>
                </c:pt>
                <c:pt idx="26">
                  <c:v>24.209150326797381</c:v>
                </c:pt>
                <c:pt idx="27">
                  <c:v>23.464052287581698</c:v>
                </c:pt>
                <c:pt idx="28">
                  <c:v>22.784313725490197</c:v>
                </c:pt>
                <c:pt idx="29">
                  <c:v>22.143790849673202</c:v>
                </c:pt>
                <c:pt idx="30">
                  <c:v>21.56862745098039</c:v>
                </c:pt>
                <c:pt idx="31">
                  <c:v>21.058823529411764</c:v>
                </c:pt>
                <c:pt idx="32">
                  <c:v>20.627450980392158</c:v>
                </c:pt>
                <c:pt idx="33">
                  <c:v>20.300653594771241</c:v>
                </c:pt>
                <c:pt idx="34">
                  <c:v>20.052287581699346</c:v>
                </c:pt>
                <c:pt idx="35">
                  <c:v>19.856209150326798</c:v>
                </c:pt>
                <c:pt idx="36">
                  <c:v>19.66013071895425</c:v>
                </c:pt>
                <c:pt idx="37">
                  <c:v>19.450980392156865</c:v>
                </c:pt>
                <c:pt idx="38">
                  <c:v>19.18954248366013</c:v>
                </c:pt>
                <c:pt idx="39">
                  <c:v>18.875816993464053</c:v>
                </c:pt>
                <c:pt idx="40">
                  <c:v>18.549019607843139</c:v>
                </c:pt>
                <c:pt idx="41">
                  <c:v>18.209150326797385</c:v>
                </c:pt>
                <c:pt idx="42">
                  <c:v>17.895424836601308</c:v>
                </c:pt>
                <c:pt idx="43">
                  <c:v>17.594771241830063</c:v>
                </c:pt>
                <c:pt idx="44">
                  <c:v>17.320261437908496</c:v>
                </c:pt>
                <c:pt idx="45">
                  <c:v>17.058823529411764</c:v>
                </c:pt>
                <c:pt idx="46">
                  <c:v>16.797385620915033</c:v>
                </c:pt>
                <c:pt idx="47">
                  <c:v>16.549019607843135</c:v>
                </c:pt>
                <c:pt idx="48">
                  <c:v>16.326797385620914</c:v>
                </c:pt>
                <c:pt idx="49">
                  <c:v>16.104575163398692</c:v>
                </c:pt>
                <c:pt idx="50">
                  <c:v>15.908496732026144</c:v>
                </c:pt>
                <c:pt idx="51">
                  <c:v>15.76470588235294</c:v>
                </c:pt>
                <c:pt idx="52">
                  <c:v>15.647058823529411</c:v>
                </c:pt>
                <c:pt idx="53">
                  <c:v>15.555555555555555</c:v>
                </c:pt>
                <c:pt idx="54">
                  <c:v>15.424836601307188</c:v>
                </c:pt>
                <c:pt idx="55">
                  <c:v>15.22875816993464</c:v>
                </c:pt>
                <c:pt idx="56">
                  <c:v>15.006535947712417</c:v>
                </c:pt>
                <c:pt idx="57">
                  <c:v>14.797385620915032</c:v>
                </c:pt>
                <c:pt idx="58">
                  <c:v>14.640522875816993</c:v>
                </c:pt>
                <c:pt idx="59">
                  <c:v>14.509803921568627</c:v>
                </c:pt>
                <c:pt idx="60">
                  <c:v>14.366013071895425</c:v>
                </c:pt>
                <c:pt idx="61">
                  <c:v>14.143790849673202</c:v>
                </c:pt>
                <c:pt idx="62">
                  <c:v>13.934640522875815</c:v>
                </c:pt>
                <c:pt idx="63">
                  <c:v>13.80392156862745</c:v>
                </c:pt>
                <c:pt idx="64">
                  <c:v>13.856209150326796</c:v>
                </c:pt>
                <c:pt idx="65">
                  <c:v>13.986928104575163</c:v>
                </c:pt>
                <c:pt idx="66">
                  <c:v>14.052287581699346</c:v>
                </c:pt>
                <c:pt idx="67">
                  <c:v>13.934640522875815</c:v>
                </c:pt>
                <c:pt idx="68">
                  <c:v>13.699346405228757</c:v>
                </c:pt>
                <c:pt idx="69">
                  <c:v>13.42483660130719</c:v>
                </c:pt>
                <c:pt idx="70">
                  <c:v>13.163398692810457</c:v>
                </c:pt>
                <c:pt idx="71">
                  <c:v>12.941176470588236</c:v>
                </c:pt>
                <c:pt idx="72">
                  <c:v>12.732026143790851</c:v>
                </c:pt>
                <c:pt idx="73">
                  <c:v>12.549019607843137</c:v>
                </c:pt>
                <c:pt idx="74">
                  <c:v>12.392156862745097</c:v>
                </c:pt>
                <c:pt idx="75">
                  <c:v>12.248366013071895</c:v>
                </c:pt>
                <c:pt idx="76">
                  <c:v>12.117647058823529</c:v>
                </c:pt>
                <c:pt idx="77">
                  <c:v>11.973856209150325</c:v>
                </c:pt>
                <c:pt idx="78">
                  <c:v>11.84313725490196</c:v>
                </c:pt>
                <c:pt idx="79">
                  <c:v>11.699346405228757</c:v>
                </c:pt>
                <c:pt idx="80">
                  <c:v>11.555555555555555</c:v>
                </c:pt>
                <c:pt idx="81">
                  <c:v>11.42483660130719</c:v>
                </c:pt>
                <c:pt idx="82">
                  <c:v>11.307189542483659</c:v>
                </c:pt>
                <c:pt idx="83">
                  <c:v>11.202614379084967</c:v>
                </c:pt>
                <c:pt idx="84">
                  <c:v>11.124183006535947</c:v>
                </c:pt>
                <c:pt idx="85">
                  <c:v>11.071895424836601</c:v>
                </c:pt>
                <c:pt idx="86">
                  <c:v>11.058823529411763</c:v>
                </c:pt>
                <c:pt idx="87">
                  <c:v>11.084967320261438</c:v>
                </c:pt>
                <c:pt idx="88">
                  <c:v>11.137254901960784</c:v>
                </c:pt>
                <c:pt idx="89">
                  <c:v>11.254901960784313</c:v>
                </c:pt>
                <c:pt idx="90">
                  <c:v>11.411764705882351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'MALES CUMULATIVE'!$T$3</c:f>
              <c:strCache>
                <c:ptCount val="1"/>
                <c:pt idx="0">
                  <c:v>97.5th</c:v>
                </c:pt>
              </c:strCache>
            </c:strRef>
          </c:tx>
          <c:spPr>
            <a:ln w="28575">
              <a:solidFill>
                <a:schemeClr val="accent3"/>
              </a:solidFill>
            </a:ln>
          </c:spPr>
          <c:marker>
            <c:symbol val="none"/>
          </c:marker>
          <c:xVal>
            <c:numRef>
              <c:f>'MALES CUMULATIVE'!$G$4:$G$94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'MALES CUMULATIVE'!$T$4:$T$94</c:f>
              <c:numCache>
                <c:formatCode>General</c:formatCode>
                <c:ptCount val="91"/>
                <c:pt idx="0">
                  <c:v>20.522875816993462</c:v>
                </c:pt>
                <c:pt idx="1">
                  <c:v>21.803921568627452</c:v>
                </c:pt>
                <c:pt idx="2">
                  <c:v>24.03921568627451</c:v>
                </c:pt>
                <c:pt idx="3">
                  <c:v>26.732026143790847</c:v>
                </c:pt>
                <c:pt idx="4">
                  <c:v>29.411764705882351</c:v>
                </c:pt>
                <c:pt idx="5">
                  <c:v>32.091503267973856</c:v>
                </c:pt>
                <c:pt idx="6">
                  <c:v>34.915032679738566</c:v>
                </c:pt>
                <c:pt idx="7">
                  <c:v>38.156862745098032</c:v>
                </c:pt>
                <c:pt idx="8">
                  <c:v>42.235294117647058</c:v>
                </c:pt>
                <c:pt idx="9">
                  <c:v>47.267973856209153</c:v>
                </c:pt>
                <c:pt idx="10">
                  <c:v>53.150326797385624</c:v>
                </c:pt>
                <c:pt idx="11">
                  <c:v>59.398692810457511</c:v>
                </c:pt>
                <c:pt idx="12">
                  <c:v>65.189542483660119</c:v>
                </c:pt>
                <c:pt idx="13">
                  <c:v>69.607843137254903</c:v>
                </c:pt>
                <c:pt idx="14">
                  <c:v>72.052287581699346</c:v>
                </c:pt>
                <c:pt idx="15">
                  <c:v>72.35294117647058</c:v>
                </c:pt>
                <c:pt idx="16">
                  <c:v>70.823529411764696</c:v>
                </c:pt>
                <c:pt idx="17">
                  <c:v>68.052287581699346</c:v>
                </c:pt>
                <c:pt idx="18">
                  <c:v>64.522875816993462</c:v>
                </c:pt>
                <c:pt idx="19">
                  <c:v>60.483660130718953</c:v>
                </c:pt>
                <c:pt idx="20">
                  <c:v>56.209150326797385</c:v>
                </c:pt>
                <c:pt idx="21">
                  <c:v>51.96078431372549</c:v>
                </c:pt>
                <c:pt idx="22">
                  <c:v>48.078431372549019</c:v>
                </c:pt>
                <c:pt idx="23">
                  <c:v>44.875816993464049</c:v>
                </c:pt>
                <c:pt idx="24">
                  <c:v>42.366013071895424</c:v>
                </c:pt>
                <c:pt idx="25">
                  <c:v>40.37908496732026</c:v>
                </c:pt>
                <c:pt idx="26">
                  <c:v>38.784313725490193</c:v>
                </c:pt>
                <c:pt idx="27">
                  <c:v>37.437908496732021</c:v>
                </c:pt>
                <c:pt idx="28">
                  <c:v>36.209150326797385</c:v>
                </c:pt>
                <c:pt idx="29">
                  <c:v>35.071895424836605</c:v>
                </c:pt>
                <c:pt idx="30">
                  <c:v>34.065359477124183</c:v>
                </c:pt>
                <c:pt idx="31">
                  <c:v>33.189542483660126</c:v>
                </c:pt>
                <c:pt idx="32">
                  <c:v>32.457516339869279</c:v>
                </c:pt>
                <c:pt idx="33">
                  <c:v>31.895424836601304</c:v>
                </c:pt>
                <c:pt idx="34">
                  <c:v>31.490196078431371</c:v>
                </c:pt>
                <c:pt idx="35">
                  <c:v>31.176470588235293</c:v>
                </c:pt>
                <c:pt idx="36">
                  <c:v>30.901960784313726</c:v>
                </c:pt>
                <c:pt idx="37">
                  <c:v>30.601307189542482</c:v>
                </c:pt>
                <c:pt idx="38">
                  <c:v>30.222222222222218</c:v>
                </c:pt>
                <c:pt idx="39">
                  <c:v>29.803921568627448</c:v>
                </c:pt>
                <c:pt idx="40">
                  <c:v>29.346405228758169</c:v>
                </c:pt>
                <c:pt idx="41">
                  <c:v>28.901960784313722</c:v>
                </c:pt>
                <c:pt idx="42">
                  <c:v>28.483660130718953</c:v>
                </c:pt>
                <c:pt idx="43">
                  <c:v>28.117647058823529</c:v>
                </c:pt>
                <c:pt idx="44">
                  <c:v>27.777777777777775</c:v>
                </c:pt>
                <c:pt idx="45">
                  <c:v>27.477124183006534</c:v>
                </c:pt>
                <c:pt idx="46">
                  <c:v>27.202614379084967</c:v>
                </c:pt>
                <c:pt idx="47">
                  <c:v>26.941176470588232</c:v>
                </c:pt>
                <c:pt idx="48">
                  <c:v>26.692810457516337</c:v>
                </c:pt>
                <c:pt idx="49">
                  <c:v>26.483660130718953</c:v>
                </c:pt>
                <c:pt idx="50">
                  <c:v>26.313725490196077</c:v>
                </c:pt>
                <c:pt idx="51">
                  <c:v>26.209150326797385</c:v>
                </c:pt>
                <c:pt idx="52">
                  <c:v>26.183006535947712</c:v>
                </c:pt>
                <c:pt idx="53">
                  <c:v>26.169934640522872</c:v>
                </c:pt>
                <c:pt idx="54">
                  <c:v>26.091503267973856</c:v>
                </c:pt>
                <c:pt idx="55">
                  <c:v>25.908496732026141</c:v>
                </c:pt>
                <c:pt idx="56">
                  <c:v>25.673202614379086</c:v>
                </c:pt>
                <c:pt idx="57">
                  <c:v>25.464052287581701</c:v>
                </c:pt>
                <c:pt idx="58">
                  <c:v>25.333333333333332</c:v>
                </c:pt>
                <c:pt idx="59">
                  <c:v>25.241830065359476</c:v>
                </c:pt>
                <c:pt idx="60">
                  <c:v>25.111111111111111</c:v>
                </c:pt>
                <c:pt idx="61">
                  <c:v>24.875816993464053</c:v>
                </c:pt>
                <c:pt idx="62">
                  <c:v>24.614379084967322</c:v>
                </c:pt>
                <c:pt idx="63">
                  <c:v>24.522875816993462</c:v>
                </c:pt>
                <c:pt idx="64">
                  <c:v>24.732026143790847</c:v>
                </c:pt>
                <c:pt idx="65">
                  <c:v>25.084967320261438</c:v>
                </c:pt>
                <c:pt idx="66">
                  <c:v>25.320261437908496</c:v>
                </c:pt>
                <c:pt idx="67">
                  <c:v>25.22875816993464</c:v>
                </c:pt>
                <c:pt idx="68">
                  <c:v>24.901960784313726</c:v>
                </c:pt>
                <c:pt idx="69">
                  <c:v>24.509803921568626</c:v>
                </c:pt>
                <c:pt idx="70">
                  <c:v>24.143790849673199</c:v>
                </c:pt>
                <c:pt idx="71">
                  <c:v>23.830065359477125</c:v>
                </c:pt>
                <c:pt idx="72">
                  <c:v>23.542483660130717</c:v>
                </c:pt>
                <c:pt idx="73">
                  <c:v>23.307189542483659</c:v>
                </c:pt>
                <c:pt idx="74">
                  <c:v>23.098039215686271</c:v>
                </c:pt>
                <c:pt idx="75">
                  <c:v>22.915032679738562</c:v>
                </c:pt>
                <c:pt idx="76">
                  <c:v>22.745098039215684</c:v>
                </c:pt>
                <c:pt idx="77">
                  <c:v>22.575163398692808</c:v>
                </c:pt>
                <c:pt idx="78">
                  <c:v>22.3921568627451</c:v>
                </c:pt>
                <c:pt idx="79">
                  <c:v>22.196078431372548</c:v>
                </c:pt>
                <c:pt idx="80">
                  <c:v>22.013071895424837</c:v>
                </c:pt>
                <c:pt idx="81">
                  <c:v>21.843137254901958</c:v>
                </c:pt>
                <c:pt idx="82">
                  <c:v>21.686274509803923</c:v>
                </c:pt>
                <c:pt idx="83">
                  <c:v>21.56862745098039</c:v>
                </c:pt>
                <c:pt idx="84">
                  <c:v>21.503267973856207</c:v>
                </c:pt>
                <c:pt idx="85">
                  <c:v>21.477124183006538</c:v>
                </c:pt>
                <c:pt idx="86">
                  <c:v>21.516339869281044</c:v>
                </c:pt>
                <c:pt idx="87">
                  <c:v>21.633986928104573</c:v>
                </c:pt>
                <c:pt idx="88">
                  <c:v>21.830065359477125</c:v>
                </c:pt>
                <c:pt idx="89">
                  <c:v>22.117647058823525</c:v>
                </c:pt>
                <c:pt idx="90">
                  <c:v>22.509803921568626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611904"/>
        <c:axId val="137634560"/>
      </c:scatterChart>
      <c:valAx>
        <c:axId val="137611904"/>
        <c:scaling>
          <c:orientation val="minMax"/>
          <c:max val="9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Age (yrs)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37634560"/>
        <c:crosses val="autoZero"/>
        <c:crossBetween val="midCat"/>
        <c:minorUnit val="1"/>
      </c:valAx>
      <c:valAx>
        <c:axId val="137634560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IGF-1 (nmol/L)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37611904"/>
        <c:crosses val="autoZero"/>
        <c:crossBetween val="midCat"/>
        <c:minorUnit val="2"/>
      </c:val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solidFill>
                <a:schemeClr val="tx1"/>
              </a:solidFill>
            </a:ln>
          </c:spPr>
          <c:marker>
            <c:symbol val="square"/>
            <c:size val="7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'MALES CUMULATIVE'!$A$4:$A$36</c:f>
              <c:numCache>
                <c:formatCode>General</c:formatCode>
                <c:ptCount val="33"/>
              </c:numCache>
            </c:numRef>
          </c:xVal>
          <c:yVal>
            <c:numRef>
              <c:f>'MALES CUMULATIVE'!$B$4:$B$36</c:f>
              <c:numCache>
                <c:formatCode>General</c:formatCode>
                <c:ptCount val="33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980352"/>
        <c:axId val="139109888"/>
      </c:scatterChart>
      <c:valAx>
        <c:axId val="138980352"/>
        <c:scaling>
          <c:orientation val="minMax"/>
          <c:max val="90"/>
          <c:min val="0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>
            <a:noFill/>
          </a:ln>
        </c:spPr>
        <c:crossAx val="139109888"/>
        <c:crosses val="autoZero"/>
        <c:crossBetween val="midCat"/>
      </c:valAx>
      <c:valAx>
        <c:axId val="139109888"/>
        <c:scaling>
          <c:orientation val="minMax"/>
          <c:max val="80"/>
          <c:min val="0"/>
        </c:scaling>
        <c:delete val="0"/>
        <c:axPos val="l"/>
        <c:numFmt formatCode="General" sourceLinked="1"/>
        <c:majorTickMark val="none"/>
        <c:minorTickMark val="none"/>
        <c:tickLblPos val="none"/>
        <c:spPr>
          <a:ln>
            <a:noFill/>
          </a:ln>
        </c:spPr>
        <c:crossAx val="13898035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IGF-1 Female</a:t>
            </a:r>
            <a:r>
              <a:rPr lang="en-GB" baseline="0"/>
              <a:t> Reference Ranges</a:t>
            </a:r>
            <a:endParaRPr lang="en-GB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'FEMALES CUMULATIVE'!$R$3</c:f>
              <c:strCache>
                <c:ptCount val="1"/>
                <c:pt idx="0">
                  <c:v>2.5th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'FEMALES CUMULATIVE'!$G$4:$G$94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'FEMALES CUMULATIVE'!$R$4:$R$94</c:f>
              <c:numCache>
                <c:formatCode>General</c:formatCode>
                <c:ptCount val="91"/>
                <c:pt idx="0">
                  <c:v>2.3398692810457513</c:v>
                </c:pt>
                <c:pt idx="1">
                  <c:v>2.5490196078431371</c:v>
                </c:pt>
                <c:pt idx="2">
                  <c:v>2.9019607843137254</c:v>
                </c:pt>
                <c:pt idx="3">
                  <c:v>3.3856209150326793</c:v>
                </c:pt>
                <c:pt idx="4">
                  <c:v>4.0130718954248366</c:v>
                </c:pt>
                <c:pt idx="5">
                  <c:v>4.7320261437908497</c:v>
                </c:pt>
                <c:pt idx="6">
                  <c:v>5.4901960784313726</c:v>
                </c:pt>
                <c:pt idx="7">
                  <c:v>6.3529411764705879</c:v>
                </c:pt>
                <c:pt idx="8">
                  <c:v>7.4379084967320255</c:v>
                </c:pt>
                <c:pt idx="9">
                  <c:v>8.7843137254901968</c:v>
                </c:pt>
                <c:pt idx="10">
                  <c:v>10.392156862745098</c:v>
                </c:pt>
                <c:pt idx="11">
                  <c:v>12.104575163398691</c:v>
                </c:pt>
                <c:pt idx="12">
                  <c:v>13.76470588235294</c:v>
                </c:pt>
                <c:pt idx="13">
                  <c:v>15.15032679738562</c:v>
                </c:pt>
                <c:pt idx="14">
                  <c:v>16.130718954248366</c:v>
                </c:pt>
                <c:pt idx="15">
                  <c:v>16.653594771241831</c:v>
                </c:pt>
                <c:pt idx="16">
                  <c:v>16.718954248366014</c:v>
                </c:pt>
                <c:pt idx="17">
                  <c:v>16.37908496732026</c:v>
                </c:pt>
                <c:pt idx="18">
                  <c:v>15.751633986928104</c:v>
                </c:pt>
                <c:pt idx="19">
                  <c:v>14.954248366013072</c:v>
                </c:pt>
                <c:pt idx="20">
                  <c:v>14.091503267973856</c:v>
                </c:pt>
                <c:pt idx="21">
                  <c:v>13.241830065359476</c:v>
                </c:pt>
                <c:pt idx="22">
                  <c:v>12.470588235294118</c:v>
                </c:pt>
                <c:pt idx="23">
                  <c:v>11.84313725490196</c:v>
                </c:pt>
                <c:pt idx="24">
                  <c:v>11.333333333333334</c:v>
                </c:pt>
                <c:pt idx="25">
                  <c:v>10.928104575163397</c:v>
                </c:pt>
                <c:pt idx="26">
                  <c:v>10.601307189542483</c:v>
                </c:pt>
                <c:pt idx="27">
                  <c:v>10.352941176470589</c:v>
                </c:pt>
                <c:pt idx="28">
                  <c:v>10.143790849673202</c:v>
                </c:pt>
                <c:pt idx="29">
                  <c:v>9.9738562091503251</c:v>
                </c:pt>
                <c:pt idx="30">
                  <c:v>9.8300653594771248</c:v>
                </c:pt>
                <c:pt idx="31">
                  <c:v>9.6993464052287575</c:v>
                </c:pt>
                <c:pt idx="32">
                  <c:v>9.6078431372549016</c:v>
                </c:pt>
                <c:pt idx="33">
                  <c:v>9.5163398692810457</c:v>
                </c:pt>
                <c:pt idx="34">
                  <c:v>9.4379084967320264</c:v>
                </c:pt>
                <c:pt idx="35">
                  <c:v>9.3464052287581687</c:v>
                </c:pt>
                <c:pt idx="36">
                  <c:v>9.2418300653594763</c:v>
                </c:pt>
                <c:pt idx="37">
                  <c:v>9.0980392156862742</c:v>
                </c:pt>
                <c:pt idx="38">
                  <c:v>8.9281045751633972</c:v>
                </c:pt>
                <c:pt idx="39">
                  <c:v>8.7189542483660123</c:v>
                </c:pt>
                <c:pt idx="40">
                  <c:v>8.5098039215686256</c:v>
                </c:pt>
                <c:pt idx="41">
                  <c:v>8.3006535947712408</c:v>
                </c:pt>
                <c:pt idx="42">
                  <c:v>8.117647058823529</c:v>
                </c:pt>
                <c:pt idx="43">
                  <c:v>7.9607843137254894</c:v>
                </c:pt>
                <c:pt idx="44">
                  <c:v>7.8300653594771239</c:v>
                </c:pt>
                <c:pt idx="45">
                  <c:v>7.712418300653594</c:v>
                </c:pt>
                <c:pt idx="46">
                  <c:v>7.594771241830065</c:v>
                </c:pt>
                <c:pt idx="47">
                  <c:v>7.477124183006536</c:v>
                </c:pt>
                <c:pt idx="48">
                  <c:v>7.3725490196078427</c:v>
                </c:pt>
                <c:pt idx="49">
                  <c:v>7.2679738562091503</c:v>
                </c:pt>
                <c:pt idx="50">
                  <c:v>7.1764705882352935</c:v>
                </c:pt>
                <c:pt idx="51">
                  <c:v>7.0849673202614376</c:v>
                </c:pt>
                <c:pt idx="52">
                  <c:v>6.9803921568627443</c:v>
                </c:pt>
                <c:pt idx="53">
                  <c:v>6.8496732026143787</c:v>
                </c:pt>
                <c:pt idx="54">
                  <c:v>6.6797385620915035</c:v>
                </c:pt>
                <c:pt idx="55">
                  <c:v>6.4705882352941178</c:v>
                </c:pt>
                <c:pt idx="56">
                  <c:v>6.2352941176470589</c:v>
                </c:pt>
                <c:pt idx="57">
                  <c:v>6.0392156862745097</c:v>
                </c:pt>
                <c:pt idx="58">
                  <c:v>5.9084967320261441</c:v>
                </c:pt>
                <c:pt idx="59">
                  <c:v>5.8169934640522873</c:v>
                </c:pt>
                <c:pt idx="60">
                  <c:v>5.7516339869281046</c:v>
                </c:pt>
                <c:pt idx="61">
                  <c:v>5.6862745098039209</c:v>
                </c:pt>
                <c:pt idx="62">
                  <c:v>5.5816993464052285</c:v>
                </c:pt>
                <c:pt idx="63">
                  <c:v>5.4379084967320264</c:v>
                </c:pt>
                <c:pt idx="64">
                  <c:v>5.2810457516339868</c:v>
                </c:pt>
                <c:pt idx="65">
                  <c:v>5.1503267973856204</c:v>
                </c:pt>
                <c:pt idx="66">
                  <c:v>5.0588235294117645</c:v>
                </c:pt>
                <c:pt idx="67">
                  <c:v>5.0065359477124174</c:v>
                </c:pt>
                <c:pt idx="68">
                  <c:v>4.9934640522875817</c:v>
                </c:pt>
                <c:pt idx="69">
                  <c:v>4.9803921568627452</c:v>
                </c:pt>
                <c:pt idx="70">
                  <c:v>4.9542483660130712</c:v>
                </c:pt>
                <c:pt idx="71">
                  <c:v>4.901960784313725</c:v>
                </c:pt>
                <c:pt idx="72">
                  <c:v>4.8235294117647056</c:v>
                </c:pt>
                <c:pt idx="73">
                  <c:v>4.7581699346405228</c:v>
                </c:pt>
                <c:pt idx="74">
                  <c:v>4.6797385620915026</c:v>
                </c:pt>
                <c:pt idx="75">
                  <c:v>4.6274509803921564</c:v>
                </c:pt>
                <c:pt idx="76">
                  <c:v>4.5882352941176467</c:v>
                </c:pt>
                <c:pt idx="77">
                  <c:v>4.5490196078431371</c:v>
                </c:pt>
                <c:pt idx="78">
                  <c:v>4.5359477124183005</c:v>
                </c:pt>
                <c:pt idx="79">
                  <c:v>4.522875816993464</c:v>
                </c:pt>
                <c:pt idx="80">
                  <c:v>4.5098039215686274</c:v>
                </c:pt>
                <c:pt idx="81">
                  <c:v>4.5098039215686274</c:v>
                </c:pt>
                <c:pt idx="82">
                  <c:v>4.4967320261437909</c:v>
                </c:pt>
                <c:pt idx="83">
                  <c:v>4.4967320261437909</c:v>
                </c:pt>
                <c:pt idx="84">
                  <c:v>4.4836601307189534</c:v>
                </c:pt>
                <c:pt idx="85">
                  <c:v>4.4705882352941178</c:v>
                </c:pt>
                <c:pt idx="86">
                  <c:v>4.4444444444444446</c:v>
                </c:pt>
                <c:pt idx="87">
                  <c:v>4.4183006535947706</c:v>
                </c:pt>
                <c:pt idx="88">
                  <c:v>4.3660130718954244</c:v>
                </c:pt>
                <c:pt idx="89">
                  <c:v>4.3137254901960782</c:v>
                </c:pt>
                <c:pt idx="90">
                  <c:v>4.2352941176470589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'FEMALES CUMULATIVE'!$S$3</c:f>
              <c:strCache>
                <c:ptCount val="1"/>
                <c:pt idx="0">
                  <c:v>50th</c:v>
                </c:pt>
              </c:strCache>
            </c:strRef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'FEMALES CUMULATIVE'!$G$4:$G$94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'FEMALES CUMULATIVE'!$S$4:$S$94</c:f>
              <c:numCache>
                <c:formatCode>General</c:formatCode>
                <c:ptCount val="91"/>
                <c:pt idx="0">
                  <c:v>7.6601307189542478</c:v>
                </c:pt>
                <c:pt idx="1">
                  <c:v>8.1437908496732021</c:v>
                </c:pt>
                <c:pt idx="2">
                  <c:v>9.0457516339869279</c:v>
                </c:pt>
                <c:pt idx="3">
                  <c:v>10.313725490196079</c:v>
                </c:pt>
                <c:pt idx="4">
                  <c:v>11.921568627450981</c:v>
                </c:pt>
                <c:pt idx="5">
                  <c:v>13.751633986928104</c:v>
                </c:pt>
                <c:pt idx="6">
                  <c:v>15.56862745098039</c:v>
                </c:pt>
                <c:pt idx="7">
                  <c:v>17.647058823529409</c:v>
                </c:pt>
                <c:pt idx="8">
                  <c:v>20.183006535947712</c:v>
                </c:pt>
                <c:pt idx="9">
                  <c:v>23.333333333333332</c:v>
                </c:pt>
                <c:pt idx="10">
                  <c:v>27.006535947712415</c:v>
                </c:pt>
                <c:pt idx="11">
                  <c:v>30.836601307189543</c:v>
                </c:pt>
                <c:pt idx="12">
                  <c:v>34.33986928104575</c:v>
                </c:pt>
                <c:pt idx="13">
                  <c:v>37.058823529411761</c:v>
                </c:pt>
                <c:pt idx="14">
                  <c:v>38.718954248366011</c:v>
                </c:pt>
                <c:pt idx="15">
                  <c:v>39.228758169934643</c:v>
                </c:pt>
                <c:pt idx="16">
                  <c:v>38.679738562091501</c:v>
                </c:pt>
                <c:pt idx="17">
                  <c:v>37.281045751633982</c:v>
                </c:pt>
                <c:pt idx="18">
                  <c:v>35.294117647058819</c:v>
                </c:pt>
                <c:pt idx="19">
                  <c:v>33.019607843137251</c:v>
                </c:pt>
                <c:pt idx="20">
                  <c:v>30.692810457516341</c:v>
                </c:pt>
                <c:pt idx="21">
                  <c:v>28.47058823529412</c:v>
                </c:pt>
                <c:pt idx="22">
                  <c:v>26.509803921568629</c:v>
                </c:pt>
                <c:pt idx="23">
                  <c:v>24.875816993464053</c:v>
                </c:pt>
                <c:pt idx="24">
                  <c:v>23.568627450980394</c:v>
                </c:pt>
                <c:pt idx="25">
                  <c:v>22.535947712418299</c:v>
                </c:pt>
                <c:pt idx="26">
                  <c:v>21.699346405228756</c:v>
                </c:pt>
                <c:pt idx="27">
                  <c:v>21.032679738562091</c:v>
                </c:pt>
                <c:pt idx="28">
                  <c:v>20.470588235294116</c:v>
                </c:pt>
                <c:pt idx="29">
                  <c:v>20.013071895424837</c:v>
                </c:pt>
                <c:pt idx="30">
                  <c:v>19.620915032679736</c:v>
                </c:pt>
                <c:pt idx="31">
                  <c:v>19.294117647058822</c:v>
                </c:pt>
                <c:pt idx="32">
                  <c:v>19.032679738562091</c:v>
                </c:pt>
                <c:pt idx="33">
                  <c:v>18.797385620915033</c:v>
                </c:pt>
                <c:pt idx="34">
                  <c:v>18.601307189542485</c:v>
                </c:pt>
                <c:pt idx="35">
                  <c:v>18.392156862745097</c:v>
                </c:pt>
                <c:pt idx="36">
                  <c:v>18.169934640522875</c:v>
                </c:pt>
                <c:pt idx="37">
                  <c:v>17.895424836601308</c:v>
                </c:pt>
                <c:pt idx="38">
                  <c:v>17.555555555555557</c:v>
                </c:pt>
                <c:pt idx="39">
                  <c:v>17.163398692810457</c:v>
                </c:pt>
                <c:pt idx="40">
                  <c:v>16.75816993464052</c:v>
                </c:pt>
                <c:pt idx="41">
                  <c:v>16.37908496732026</c:v>
                </c:pt>
                <c:pt idx="42">
                  <c:v>16.03921568627451</c:v>
                </c:pt>
                <c:pt idx="43">
                  <c:v>15.777777777777777</c:v>
                </c:pt>
                <c:pt idx="44">
                  <c:v>15.56862745098039</c:v>
                </c:pt>
                <c:pt idx="45">
                  <c:v>15.38562091503268</c:v>
                </c:pt>
                <c:pt idx="46">
                  <c:v>15.215686274509803</c:v>
                </c:pt>
                <c:pt idx="47">
                  <c:v>15.045751633986926</c:v>
                </c:pt>
                <c:pt idx="48">
                  <c:v>14.901960784313724</c:v>
                </c:pt>
                <c:pt idx="49">
                  <c:v>14.758169934640524</c:v>
                </c:pt>
                <c:pt idx="50">
                  <c:v>14.65359477124183</c:v>
                </c:pt>
                <c:pt idx="51">
                  <c:v>14.562091503267974</c:v>
                </c:pt>
                <c:pt idx="52">
                  <c:v>14.444444444444445</c:v>
                </c:pt>
                <c:pt idx="53">
                  <c:v>14.261437908496731</c:v>
                </c:pt>
                <c:pt idx="54">
                  <c:v>13.999999999999998</c:v>
                </c:pt>
                <c:pt idx="55">
                  <c:v>13.633986928104575</c:v>
                </c:pt>
                <c:pt idx="56">
                  <c:v>13.267973856209149</c:v>
                </c:pt>
                <c:pt idx="57">
                  <c:v>12.928104575163399</c:v>
                </c:pt>
                <c:pt idx="58">
                  <c:v>12.718954248366012</c:v>
                </c:pt>
                <c:pt idx="59">
                  <c:v>12.640522875816993</c:v>
                </c:pt>
                <c:pt idx="60">
                  <c:v>12.601307189542483</c:v>
                </c:pt>
                <c:pt idx="61">
                  <c:v>12.549019607843137</c:v>
                </c:pt>
                <c:pt idx="62">
                  <c:v>12.418300653594772</c:v>
                </c:pt>
                <c:pt idx="63">
                  <c:v>12.183006535947712</c:v>
                </c:pt>
                <c:pt idx="64">
                  <c:v>11.934640522875815</c:v>
                </c:pt>
                <c:pt idx="65">
                  <c:v>11.712418300653594</c:v>
                </c:pt>
                <c:pt idx="66">
                  <c:v>11.594771241830065</c:v>
                </c:pt>
                <c:pt idx="67">
                  <c:v>11.581699346405227</c:v>
                </c:pt>
                <c:pt idx="68">
                  <c:v>11.620915032679738</c:v>
                </c:pt>
                <c:pt idx="69">
                  <c:v>11.686274509803921</c:v>
                </c:pt>
                <c:pt idx="70">
                  <c:v>11.699346405228757</c:v>
                </c:pt>
                <c:pt idx="71">
                  <c:v>11.660130718954248</c:v>
                </c:pt>
                <c:pt idx="72">
                  <c:v>11.581699346405227</c:v>
                </c:pt>
                <c:pt idx="73">
                  <c:v>11.490196078431373</c:v>
                </c:pt>
                <c:pt idx="74">
                  <c:v>11.398692810457517</c:v>
                </c:pt>
                <c:pt idx="75">
                  <c:v>11.333333333333334</c:v>
                </c:pt>
                <c:pt idx="76">
                  <c:v>11.320261437908496</c:v>
                </c:pt>
                <c:pt idx="77">
                  <c:v>11.320261437908496</c:v>
                </c:pt>
                <c:pt idx="78">
                  <c:v>11.359477124183007</c:v>
                </c:pt>
                <c:pt idx="79">
                  <c:v>11.411764705882351</c:v>
                </c:pt>
                <c:pt idx="80">
                  <c:v>11.464052287581699</c:v>
                </c:pt>
                <c:pt idx="81">
                  <c:v>11.542483660130719</c:v>
                </c:pt>
                <c:pt idx="82">
                  <c:v>11.620915032679738</c:v>
                </c:pt>
                <c:pt idx="83">
                  <c:v>11.686274509803921</c:v>
                </c:pt>
                <c:pt idx="84">
                  <c:v>11.751633986928105</c:v>
                </c:pt>
                <c:pt idx="85">
                  <c:v>11.790849673202613</c:v>
                </c:pt>
                <c:pt idx="86">
                  <c:v>11.816993464052288</c:v>
                </c:pt>
                <c:pt idx="87">
                  <c:v>11.816993464052288</c:v>
                </c:pt>
                <c:pt idx="88">
                  <c:v>11.777777777777777</c:v>
                </c:pt>
                <c:pt idx="89">
                  <c:v>11.712418300653594</c:v>
                </c:pt>
                <c:pt idx="90">
                  <c:v>11.594771241830065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'FEMALES CUMULATIVE'!$T$3</c:f>
              <c:strCache>
                <c:ptCount val="1"/>
                <c:pt idx="0">
                  <c:v>97.5th</c:v>
                </c:pt>
              </c:strCache>
            </c:strRef>
          </c:tx>
          <c:spPr>
            <a:ln w="28575">
              <a:solidFill>
                <a:schemeClr val="accent3"/>
              </a:solidFill>
            </a:ln>
          </c:spPr>
          <c:marker>
            <c:symbol val="none"/>
          </c:marker>
          <c:xVal>
            <c:numRef>
              <c:f>'FEMALES CUMULATIVE'!$G$4:$G$94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'FEMALES CUMULATIVE'!$T$4:$T$94</c:f>
              <c:numCache>
                <c:formatCode>General</c:formatCode>
                <c:ptCount val="91"/>
                <c:pt idx="0">
                  <c:v>16.41830065359477</c:v>
                </c:pt>
                <c:pt idx="1">
                  <c:v>17.294117647058822</c:v>
                </c:pt>
                <c:pt idx="2">
                  <c:v>19.006535947712418</c:v>
                </c:pt>
                <c:pt idx="3">
                  <c:v>21.464052287581698</c:v>
                </c:pt>
                <c:pt idx="4">
                  <c:v>24.549019607843139</c:v>
                </c:pt>
                <c:pt idx="5">
                  <c:v>28.026143790849673</c:v>
                </c:pt>
                <c:pt idx="6">
                  <c:v>31.424836601307188</c:v>
                </c:pt>
                <c:pt idx="7">
                  <c:v>35.24183006535948</c:v>
                </c:pt>
                <c:pt idx="8">
                  <c:v>39.908496732026144</c:v>
                </c:pt>
                <c:pt idx="9">
                  <c:v>45.673202614379079</c:v>
                </c:pt>
                <c:pt idx="10">
                  <c:v>52.326797385620914</c:v>
                </c:pt>
                <c:pt idx="11">
                  <c:v>59.16339869281046</c:v>
                </c:pt>
                <c:pt idx="12">
                  <c:v>65.24183006535948</c:v>
                </c:pt>
                <c:pt idx="13">
                  <c:v>69.725490196078425</c:v>
                </c:pt>
                <c:pt idx="14">
                  <c:v>72.156862745098039</c:v>
                </c:pt>
                <c:pt idx="15">
                  <c:v>72.444444444444443</c:v>
                </c:pt>
                <c:pt idx="16">
                  <c:v>70.784313725490193</c:v>
                </c:pt>
                <c:pt idx="17">
                  <c:v>67.620915032679733</c:v>
                </c:pt>
                <c:pt idx="18">
                  <c:v>63.503267973856211</c:v>
                </c:pt>
                <c:pt idx="19">
                  <c:v>58.928104575163395</c:v>
                </c:pt>
                <c:pt idx="20">
                  <c:v>54.37908496732026</c:v>
                </c:pt>
                <c:pt idx="21">
                  <c:v>50.104575163398692</c:v>
                </c:pt>
                <c:pt idx="22">
                  <c:v>46.33986928104575</c:v>
                </c:pt>
                <c:pt idx="23">
                  <c:v>43.24183006535948</c:v>
                </c:pt>
                <c:pt idx="24">
                  <c:v>40.745098039215684</c:v>
                </c:pt>
                <c:pt idx="25">
                  <c:v>38.745098039215684</c:v>
                </c:pt>
                <c:pt idx="26">
                  <c:v>37.150326797385617</c:v>
                </c:pt>
                <c:pt idx="27">
                  <c:v>35.856209150326798</c:v>
                </c:pt>
                <c:pt idx="28">
                  <c:v>34.7843137254902</c:v>
                </c:pt>
                <c:pt idx="29">
                  <c:v>33.882352941176471</c:v>
                </c:pt>
                <c:pt idx="30">
                  <c:v>33.124183006535944</c:v>
                </c:pt>
                <c:pt idx="31">
                  <c:v>32.509803921568626</c:v>
                </c:pt>
                <c:pt idx="32">
                  <c:v>31.98692810457516</c:v>
                </c:pt>
                <c:pt idx="33">
                  <c:v>31.555555555555554</c:v>
                </c:pt>
                <c:pt idx="34">
                  <c:v>31.176470588235293</c:v>
                </c:pt>
                <c:pt idx="35">
                  <c:v>30.810457516339866</c:v>
                </c:pt>
                <c:pt idx="36">
                  <c:v>30.41830065359477</c:v>
                </c:pt>
                <c:pt idx="37">
                  <c:v>29.94771241830065</c:v>
                </c:pt>
                <c:pt idx="38">
                  <c:v>29.372549019607842</c:v>
                </c:pt>
                <c:pt idx="39">
                  <c:v>28.732026143790851</c:v>
                </c:pt>
                <c:pt idx="40">
                  <c:v>28.078431372549019</c:v>
                </c:pt>
                <c:pt idx="41">
                  <c:v>27.464052287581698</c:v>
                </c:pt>
                <c:pt idx="42">
                  <c:v>26.941176470588232</c:v>
                </c:pt>
                <c:pt idx="43">
                  <c:v>26.535947712418299</c:v>
                </c:pt>
                <c:pt idx="44">
                  <c:v>26.222222222222221</c:v>
                </c:pt>
                <c:pt idx="45">
                  <c:v>25.960784313725487</c:v>
                </c:pt>
                <c:pt idx="46">
                  <c:v>25.738562091503269</c:v>
                </c:pt>
                <c:pt idx="47">
                  <c:v>25.529411764705884</c:v>
                </c:pt>
                <c:pt idx="48">
                  <c:v>25.333333333333332</c:v>
                </c:pt>
                <c:pt idx="49">
                  <c:v>25.176470588235293</c:v>
                </c:pt>
                <c:pt idx="50">
                  <c:v>25.071895424836601</c:v>
                </c:pt>
                <c:pt idx="51">
                  <c:v>24.993464052287578</c:v>
                </c:pt>
                <c:pt idx="52">
                  <c:v>24.875816993464053</c:v>
                </c:pt>
                <c:pt idx="53">
                  <c:v>24.666666666666664</c:v>
                </c:pt>
                <c:pt idx="54">
                  <c:v>24.287581699346404</c:v>
                </c:pt>
                <c:pt idx="55">
                  <c:v>23.751633986928102</c:v>
                </c:pt>
                <c:pt idx="56">
                  <c:v>23.18954248366013</c:v>
                </c:pt>
                <c:pt idx="57">
                  <c:v>22.705882352941174</c:v>
                </c:pt>
                <c:pt idx="58">
                  <c:v>22.431372549019606</c:v>
                </c:pt>
                <c:pt idx="59">
                  <c:v>22.352941176470587</c:v>
                </c:pt>
                <c:pt idx="60">
                  <c:v>22.37908496732026</c:v>
                </c:pt>
                <c:pt idx="61">
                  <c:v>22.37908496732026</c:v>
                </c:pt>
                <c:pt idx="62">
                  <c:v>22.235294117647058</c:v>
                </c:pt>
                <c:pt idx="63">
                  <c:v>21.921568627450977</c:v>
                </c:pt>
                <c:pt idx="64">
                  <c:v>21.542483660130721</c:v>
                </c:pt>
                <c:pt idx="65">
                  <c:v>21.22875816993464</c:v>
                </c:pt>
                <c:pt idx="66">
                  <c:v>21.098039215686274</c:v>
                </c:pt>
                <c:pt idx="67">
                  <c:v>21.163398692810457</c:v>
                </c:pt>
                <c:pt idx="68">
                  <c:v>21.333333333333332</c:v>
                </c:pt>
                <c:pt idx="69">
                  <c:v>21.516339869281044</c:v>
                </c:pt>
                <c:pt idx="70">
                  <c:v>21.633986928104573</c:v>
                </c:pt>
                <c:pt idx="71">
                  <c:v>21.633986928104573</c:v>
                </c:pt>
                <c:pt idx="72">
                  <c:v>21.56862745098039</c:v>
                </c:pt>
                <c:pt idx="73">
                  <c:v>21.477124183006538</c:v>
                </c:pt>
                <c:pt idx="74">
                  <c:v>21.385620915032678</c:v>
                </c:pt>
                <c:pt idx="75">
                  <c:v>21.359477124183005</c:v>
                </c:pt>
                <c:pt idx="76">
                  <c:v>21.398692810457515</c:v>
                </c:pt>
                <c:pt idx="77">
                  <c:v>21.477124183006538</c:v>
                </c:pt>
                <c:pt idx="78">
                  <c:v>21.62091503267974</c:v>
                </c:pt>
                <c:pt idx="79">
                  <c:v>21.790849673202612</c:v>
                </c:pt>
                <c:pt idx="80">
                  <c:v>22</c:v>
                </c:pt>
                <c:pt idx="81">
                  <c:v>22.209150326797385</c:v>
                </c:pt>
                <c:pt idx="82">
                  <c:v>22.431372549019606</c:v>
                </c:pt>
                <c:pt idx="83">
                  <c:v>22.653594771241831</c:v>
                </c:pt>
                <c:pt idx="84">
                  <c:v>22.84967320261438</c:v>
                </c:pt>
                <c:pt idx="85">
                  <c:v>23.019607843137255</c:v>
                </c:pt>
                <c:pt idx="86">
                  <c:v>23.137254901960784</c:v>
                </c:pt>
                <c:pt idx="87">
                  <c:v>23.215686274509803</c:v>
                </c:pt>
                <c:pt idx="88">
                  <c:v>23.241830065359476</c:v>
                </c:pt>
                <c:pt idx="89">
                  <c:v>23.176470588235293</c:v>
                </c:pt>
                <c:pt idx="90">
                  <c:v>23.032679738562088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194752"/>
        <c:axId val="113341184"/>
      </c:scatterChart>
      <c:valAx>
        <c:axId val="143194752"/>
        <c:scaling>
          <c:orientation val="minMax"/>
          <c:max val="9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Age (yrs)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13341184"/>
        <c:crosses val="autoZero"/>
        <c:crossBetween val="midCat"/>
        <c:minorUnit val="1"/>
      </c:valAx>
      <c:valAx>
        <c:axId val="113341184"/>
        <c:scaling>
          <c:orientation val="minMax"/>
          <c:max val="80"/>
          <c:min val="0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IGF-1 (nmol/L)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43194752"/>
        <c:crosses val="autoZero"/>
        <c:crossBetween val="midCat"/>
        <c:minorUnit val="2"/>
      </c:val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solidFill>
                <a:schemeClr val="tx1"/>
              </a:solidFill>
            </a:ln>
          </c:spPr>
          <c:marker>
            <c:symbol val="square"/>
            <c:size val="7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'FEMALES CUMULATIVE'!$A$4:$A$36</c:f>
              <c:numCache>
                <c:formatCode>General</c:formatCode>
                <c:ptCount val="33"/>
              </c:numCache>
            </c:numRef>
          </c:xVal>
          <c:yVal>
            <c:numRef>
              <c:f>'FEMALES CUMULATIVE'!$B$4:$B$36</c:f>
              <c:numCache>
                <c:formatCode>General</c:formatCode>
                <c:ptCount val="33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741440"/>
        <c:axId val="115743360"/>
      </c:scatterChart>
      <c:valAx>
        <c:axId val="115741440"/>
        <c:scaling>
          <c:orientation val="minMax"/>
          <c:max val="90"/>
          <c:min val="0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>
            <a:noFill/>
          </a:ln>
        </c:spPr>
        <c:crossAx val="115743360"/>
        <c:crosses val="autoZero"/>
        <c:crossBetween val="midCat"/>
      </c:valAx>
      <c:valAx>
        <c:axId val="115743360"/>
        <c:scaling>
          <c:orientation val="minMax"/>
          <c:max val="80"/>
          <c:min val="0"/>
        </c:scaling>
        <c:delete val="0"/>
        <c:axPos val="l"/>
        <c:numFmt formatCode="General" sourceLinked="1"/>
        <c:majorTickMark val="none"/>
        <c:minorTickMark val="none"/>
        <c:tickLblPos val="none"/>
        <c:spPr>
          <a:ln>
            <a:noFill/>
          </a:ln>
        </c:spPr>
        <c:crossAx val="11574144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27</xdr:row>
      <xdr:rowOff>0</xdr:rowOff>
    </xdr:from>
    <xdr:to>
      <xdr:col>5</xdr:col>
      <xdr:colOff>446087</xdr:colOff>
      <xdr:row>28</xdr:row>
      <xdr:rowOff>107950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5429250"/>
          <a:ext cx="2960687" cy="298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5</xdr:row>
      <xdr:rowOff>9525</xdr:rowOff>
    </xdr:from>
    <xdr:to>
      <xdr:col>5</xdr:col>
      <xdr:colOff>66675</xdr:colOff>
      <xdr:row>26</xdr:row>
      <xdr:rowOff>57150</xdr:rowOff>
    </xdr:to>
    <xdr:grpSp>
      <xdr:nvGrpSpPr>
        <xdr:cNvPr id="9" name="Group 8"/>
        <xdr:cNvGrpSpPr/>
      </xdr:nvGrpSpPr>
      <xdr:grpSpPr>
        <a:xfrm>
          <a:off x="66675" y="1558373"/>
          <a:ext cx="6534978" cy="4048125"/>
          <a:chOff x="219075" y="1295400"/>
          <a:chExt cx="6534150" cy="4057650"/>
        </a:xfrm>
      </xdr:grpSpPr>
      <xdr:graphicFrame macro="">
        <xdr:nvGraphicFramePr>
          <xdr:cNvPr id="3" name="Chart 2"/>
          <xdr:cNvGraphicFramePr/>
        </xdr:nvGraphicFramePr>
        <xdr:xfrm>
          <a:off x="219075" y="1295400"/>
          <a:ext cx="6534150" cy="40576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6" name="Chart 5"/>
          <xdr:cNvGraphicFramePr/>
        </xdr:nvGraphicFramePr>
        <xdr:xfrm>
          <a:off x="676275" y="1695451"/>
          <a:ext cx="5229225" cy="32194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  <xdr:twoCellAnchor editAs="oneCell">
    <xdr:from>
      <xdr:col>2</xdr:col>
      <xdr:colOff>428625</xdr:colOff>
      <xdr:row>0</xdr:row>
      <xdr:rowOff>76200</xdr:rowOff>
    </xdr:from>
    <xdr:to>
      <xdr:col>5</xdr:col>
      <xdr:colOff>89791</xdr:colOff>
      <xdr:row>1</xdr:row>
      <xdr:rowOff>12980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67125" y="76200"/>
          <a:ext cx="2956816" cy="2987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5</xdr:row>
      <xdr:rowOff>9525</xdr:rowOff>
    </xdr:from>
    <xdr:to>
      <xdr:col>5</xdr:col>
      <xdr:colOff>66675</xdr:colOff>
      <xdr:row>26</xdr:row>
      <xdr:rowOff>57150</xdr:rowOff>
    </xdr:to>
    <xdr:grpSp>
      <xdr:nvGrpSpPr>
        <xdr:cNvPr id="2" name="Group 1"/>
        <xdr:cNvGrpSpPr/>
      </xdr:nvGrpSpPr>
      <xdr:grpSpPr>
        <a:xfrm>
          <a:off x="66675" y="1558373"/>
          <a:ext cx="6534978" cy="4048125"/>
          <a:chOff x="219075" y="1295400"/>
          <a:chExt cx="6534150" cy="4057650"/>
        </a:xfrm>
      </xdr:grpSpPr>
      <xdr:graphicFrame macro="">
        <xdr:nvGraphicFramePr>
          <xdr:cNvPr id="3" name="Chart 2"/>
          <xdr:cNvGraphicFramePr/>
        </xdr:nvGraphicFramePr>
        <xdr:xfrm>
          <a:off x="219075" y="1295400"/>
          <a:ext cx="6534150" cy="40576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Chart 3"/>
          <xdr:cNvGraphicFramePr/>
        </xdr:nvGraphicFramePr>
        <xdr:xfrm>
          <a:off x="676275" y="1695451"/>
          <a:ext cx="5229225" cy="32194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  <xdr:twoCellAnchor editAs="oneCell">
    <xdr:from>
      <xdr:col>2</xdr:col>
      <xdr:colOff>428625</xdr:colOff>
      <xdr:row>0</xdr:row>
      <xdr:rowOff>76200</xdr:rowOff>
    </xdr:from>
    <xdr:to>
      <xdr:col>5</xdr:col>
      <xdr:colOff>89791</xdr:colOff>
      <xdr:row>1</xdr:row>
      <xdr:rowOff>12980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67125" y="76200"/>
          <a:ext cx="2956816" cy="2987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117654</xdr:colOff>
      <xdr:row>3</xdr:row>
      <xdr:rowOff>103091</xdr:rowOff>
    </xdr:from>
    <xdr:to>
      <xdr:col>21</xdr:col>
      <xdr:colOff>24974</xdr:colOff>
      <xdr:row>31</xdr:row>
      <xdr:rowOff>18319</xdr:rowOff>
    </xdr:to>
    <xdr:grpSp>
      <xdr:nvGrpSpPr>
        <xdr:cNvPr id="2" name="Group 1"/>
        <xdr:cNvGrpSpPr/>
      </xdr:nvGrpSpPr>
      <xdr:grpSpPr>
        <a:xfrm>
          <a:off x="6135213" y="1078003"/>
          <a:ext cx="8491026" cy="5876757"/>
          <a:chOff x="6288539" y="1333075"/>
          <a:chExt cx="8494388" cy="5274950"/>
        </a:xfrm>
      </xdr:grpSpPr>
      <xdr:graphicFrame macro="">
        <xdr:nvGraphicFramePr>
          <xdr:cNvPr id="3" name="Chart 2"/>
          <xdr:cNvGraphicFramePr>
            <a:graphicFrameLocks noChangeAspect="1"/>
          </xdr:cNvGraphicFramePr>
        </xdr:nvGraphicFramePr>
        <xdr:xfrm>
          <a:off x="6288539" y="1333075"/>
          <a:ext cx="8494388" cy="52749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Chart 3"/>
          <xdr:cNvGraphicFramePr>
            <a:graphicFrameLocks noChangeAspect="1"/>
          </xdr:cNvGraphicFramePr>
        </xdr:nvGraphicFramePr>
        <xdr:xfrm>
          <a:off x="6753775" y="1683108"/>
          <a:ext cx="7185814" cy="4516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  <xdr:twoCellAnchor editAs="oneCell">
    <xdr:from>
      <xdr:col>3</xdr:col>
      <xdr:colOff>98052</xdr:colOff>
      <xdr:row>0</xdr:row>
      <xdr:rowOff>76200</xdr:rowOff>
    </xdr:from>
    <xdr:to>
      <xdr:col>5</xdr:col>
      <xdr:colOff>487600</xdr:colOff>
      <xdr:row>1</xdr:row>
      <xdr:rowOff>12980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549464" y="76200"/>
          <a:ext cx="2955695" cy="29536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5</xdr:row>
      <xdr:rowOff>85724</xdr:rowOff>
    </xdr:from>
    <xdr:to>
      <xdr:col>22</xdr:col>
      <xdr:colOff>179070</xdr:colOff>
      <xdr:row>33</xdr:row>
      <xdr:rowOff>952</xdr:rowOff>
    </xdr:to>
    <xdr:grpSp>
      <xdr:nvGrpSpPr>
        <xdr:cNvPr id="2" name="Group 1"/>
        <xdr:cNvGrpSpPr/>
      </xdr:nvGrpSpPr>
      <xdr:grpSpPr>
        <a:xfrm>
          <a:off x="6307231" y="1486459"/>
          <a:ext cx="8484310" cy="5876758"/>
          <a:chOff x="6886575" y="1371778"/>
          <a:chExt cx="8494395" cy="5274945"/>
        </a:xfrm>
      </xdr:grpSpPr>
      <xdr:graphicFrame macro="">
        <xdr:nvGraphicFramePr>
          <xdr:cNvPr id="3" name="Chart 2"/>
          <xdr:cNvGraphicFramePr>
            <a:graphicFrameLocks noChangeAspect="1"/>
          </xdr:cNvGraphicFramePr>
        </xdr:nvGraphicFramePr>
        <xdr:xfrm>
          <a:off x="6886575" y="1371778"/>
          <a:ext cx="8494395" cy="527494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Chart 3"/>
          <xdr:cNvGraphicFramePr>
            <a:graphicFrameLocks noChangeAspect="1"/>
          </xdr:cNvGraphicFramePr>
        </xdr:nvGraphicFramePr>
        <xdr:xfrm>
          <a:off x="7343774" y="1727340"/>
          <a:ext cx="7162322" cy="451619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  <xdr:twoCellAnchor editAs="oneCell">
    <xdr:from>
      <xdr:col>3</xdr:col>
      <xdr:colOff>152961</xdr:colOff>
      <xdr:row>0</xdr:row>
      <xdr:rowOff>76200</xdr:rowOff>
    </xdr:from>
    <xdr:to>
      <xdr:col>5</xdr:col>
      <xdr:colOff>419244</xdr:colOff>
      <xdr:row>1</xdr:row>
      <xdr:rowOff>12980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570755" y="76200"/>
          <a:ext cx="2955695" cy="29536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0</xdr:row>
      <xdr:rowOff>28575</xdr:rowOff>
    </xdr:from>
    <xdr:to>
      <xdr:col>7</xdr:col>
      <xdr:colOff>146941</xdr:colOff>
      <xdr:row>0</xdr:row>
      <xdr:rowOff>336830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67125" y="28575"/>
          <a:ext cx="2671066" cy="3082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hristopher.boot@nuth.nhs.uk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9"/>
  <sheetViews>
    <sheetView showGridLines="0" showRowColHeaders="0" zoomScale="115" zoomScaleNormal="115" workbookViewId="0">
      <selection activeCell="B17" sqref="B17"/>
    </sheetView>
  </sheetViews>
  <sheetFormatPr defaultRowHeight="15" x14ac:dyDescent="0.25"/>
  <sheetData>
    <row r="2" spans="2:2" ht="28.5" x14ac:dyDescent="0.45">
      <c r="B2" s="12" t="s">
        <v>26</v>
      </c>
    </row>
    <row r="3" spans="2:2" ht="21" x14ac:dyDescent="0.35">
      <c r="B3" s="11" t="s">
        <v>16</v>
      </c>
    </row>
    <row r="5" spans="2:2" ht="15.75" x14ac:dyDescent="0.25">
      <c r="B5" s="13" t="s">
        <v>19</v>
      </c>
    </row>
    <row r="6" spans="2:2" x14ac:dyDescent="0.25">
      <c r="B6" t="s">
        <v>17</v>
      </c>
    </row>
    <row r="8" spans="2:2" x14ac:dyDescent="0.25">
      <c r="B8" t="s">
        <v>18</v>
      </c>
    </row>
    <row r="10" spans="2:2" x14ac:dyDescent="0.25">
      <c r="B10" t="s">
        <v>50</v>
      </c>
    </row>
    <row r="12" spans="2:2" x14ac:dyDescent="0.25">
      <c r="B12" t="s">
        <v>27</v>
      </c>
    </row>
    <row r="14" spans="2:2" ht="17.25" x14ac:dyDescent="0.25">
      <c r="B14" t="s">
        <v>21</v>
      </c>
    </row>
    <row r="17" spans="2:7" x14ac:dyDescent="0.25">
      <c r="B17" t="s">
        <v>23</v>
      </c>
    </row>
    <row r="20" spans="2:7" x14ac:dyDescent="0.25">
      <c r="B20" t="s">
        <v>48</v>
      </c>
    </row>
    <row r="25" spans="2:7" x14ac:dyDescent="0.25">
      <c r="B25" t="s">
        <v>22</v>
      </c>
    </row>
    <row r="28" spans="2:7" x14ac:dyDescent="0.25">
      <c r="G28" t="s">
        <v>28</v>
      </c>
    </row>
    <row r="29" spans="2:7" x14ac:dyDescent="0.25">
      <c r="G29" s="10" t="s">
        <v>15</v>
      </c>
    </row>
  </sheetData>
  <sheetProtection password="CD7B" sheet="1" objects="1" scenarios="1" selectLockedCells="1" selectUnlockedCells="1"/>
  <hyperlinks>
    <hyperlink ref="G29" r:id="rId1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8"/>
  <sheetViews>
    <sheetView showGridLines="0" showRowColHeaders="0" tabSelected="1" zoomScale="115" zoomScaleNormal="115" workbookViewId="0">
      <selection activeCell="A4" sqref="A4"/>
    </sheetView>
  </sheetViews>
  <sheetFormatPr defaultRowHeight="15" x14ac:dyDescent="0.25"/>
  <cols>
    <col min="1" max="1" width="20.28515625" customWidth="1"/>
    <col min="2" max="2" width="28.28515625" bestFit="1" customWidth="1"/>
    <col min="3" max="3" width="9.140625" customWidth="1"/>
    <col min="4" max="4" width="19.42578125" customWidth="1"/>
    <col min="5" max="5" width="20.85546875" bestFit="1" customWidth="1"/>
    <col min="7" max="7" width="7.28515625" hidden="1" customWidth="1"/>
    <col min="8" max="15" width="9.140625" hidden="1" customWidth="1"/>
    <col min="16" max="16" width="6.42578125" hidden="1" customWidth="1"/>
    <col min="17" max="17" width="0" hidden="1" customWidth="1"/>
    <col min="18" max="20" width="12" hidden="1" customWidth="1"/>
    <col min="23" max="23" width="12" bestFit="1" customWidth="1"/>
  </cols>
  <sheetData>
    <row r="1" spans="1:20" ht="28.5" x14ac:dyDescent="0.45">
      <c r="A1" s="12" t="s">
        <v>25</v>
      </c>
    </row>
    <row r="2" spans="1:20" ht="15.75" thickBot="1" x14ac:dyDescent="0.3">
      <c r="G2" s="19"/>
      <c r="H2" s="19" t="s">
        <v>8</v>
      </c>
      <c r="I2" s="19"/>
      <c r="J2" s="19"/>
      <c r="K2" s="19" t="s">
        <v>8</v>
      </c>
      <c r="L2" s="19"/>
      <c r="M2" s="19"/>
      <c r="N2" s="19" t="s">
        <v>8</v>
      </c>
      <c r="O2" s="19"/>
      <c r="P2" s="19"/>
      <c r="Q2" s="19"/>
      <c r="R2" s="19" t="s">
        <v>14</v>
      </c>
      <c r="S2" s="19"/>
      <c r="T2" s="19"/>
    </row>
    <row r="3" spans="1:20" ht="33" thickTop="1" thickBot="1" x14ac:dyDescent="0.55000000000000004">
      <c r="A3" s="2" t="s">
        <v>13</v>
      </c>
      <c r="B3" s="2" t="s">
        <v>49</v>
      </c>
      <c r="C3" s="1"/>
      <c r="D3" s="2" t="s">
        <v>20</v>
      </c>
      <c r="E3" s="2" t="s">
        <v>12</v>
      </c>
      <c r="G3" s="19" t="s">
        <v>0</v>
      </c>
      <c r="H3" s="20" t="s">
        <v>1</v>
      </c>
      <c r="I3" s="20" t="s">
        <v>2</v>
      </c>
      <c r="J3" s="20"/>
      <c r="K3" s="20" t="s">
        <v>3</v>
      </c>
      <c r="L3" s="20" t="s">
        <v>4</v>
      </c>
      <c r="M3" s="20"/>
      <c r="N3" s="20" t="s">
        <v>9</v>
      </c>
      <c r="O3" s="20" t="s">
        <v>10</v>
      </c>
      <c r="P3" s="20" t="s">
        <v>11</v>
      </c>
      <c r="Q3" s="20"/>
      <c r="R3" s="20" t="s">
        <v>9</v>
      </c>
      <c r="S3" s="20" t="s">
        <v>10</v>
      </c>
      <c r="T3" s="20" t="s">
        <v>11</v>
      </c>
    </row>
    <row r="4" spans="1:20" ht="22.5" thickTop="1" thickBot="1" x14ac:dyDescent="0.4">
      <c r="A4" s="22"/>
      <c r="B4" s="22"/>
      <c r="C4" s="3"/>
      <c r="D4" s="4">
        <f>((((B4*7.65)/K4)^L9)-1)/(L4*L9)</f>
        <v>-5.1364191844023797</v>
      </c>
      <c r="E4" s="23">
        <f>(_xlfn.NORM.S.DIST(D4,TRUE))*100</f>
        <v>1.4001134288760124E-5</v>
      </c>
      <c r="G4" s="19">
        <v>0</v>
      </c>
      <c r="H4" s="19">
        <v>77.362499999999997</v>
      </c>
      <c r="I4" s="19">
        <v>0.42620000000000002</v>
      </c>
      <c r="J4" s="19"/>
      <c r="K4" s="19">
        <f>VLOOKUP(A4,G4:H94,2)</f>
        <v>77.362499999999997</v>
      </c>
      <c r="L4" s="19">
        <f>VLOOKUP(A4,G4:I94,3)</f>
        <v>0.42620000000000002</v>
      </c>
      <c r="M4" s="19"/>
      <c r="N4" s="19">
        <v>27</v>
      </c>
      <c r="O4" s="19">
        <v>77.400000000000006</v>
      </c>
      <c r="P4" s="19">
        <v>157</v>
      </c>
      <c r="Q4" s="19"/>
      <c r="R4" s="19">
        <f>N4/7.65</f>
        <v>3.5294117647058822</v>
      </c>
      <c r="S4" s="19">
        <f>O4/7.65</f>
        <v>10.117647058823529</v>
      </c>
      <c r="T4" s="19">
        <f>P4/7.65</f>
        <v>20.522875816993462</v>
      </c>
    </row>
    <row r="5" spans="1:20" ht="21.75" thickTop="1" x14ac:dyDescent="0.35">
      <c r="A5" s="6"/>
      <c r="B5" s="6"/>
      <c r="C5" s="5"/>
      <c r="D5" s="7"/>
      <c r="E5" s="8"/>
      <c r="G5" s="19">
        <v>1</v>
      </c>
      <c r="H5" s="19">
        <v>83.081299999999999</v>
      </c>
      <c r="I5" s="19">
        <v>0.41870000000000002</v>
      </c>
      <c r="J5" s="19"/>
      <c r="K5" s="19"/>
      <c r="L5" s="19"/>
      <c r="M5" s="19"/>
      <c r="N5" s="19">
        <v>29.7</v>
      </c>
      <c r="O5" s="19">
        <v>83.1</v>
      </c>
      <c r="P5" s="19">
        <v>166.8</v>
      </c>
      <c r="Q5" s="19"/>
      <c r="R5" s="19">
        <f t="shared" ref="R5:R68" si="0">N5/7.65</f>
        <v>3.8823529411764701</v>
      </c>
      <c r="S5" s="19">
        <f t="shared" ref="S5:S68" si="1">O5/7.65</f>
        <v>10.862745098039214</v>
      </c>
      <c r="T5" s="19">
        <f t="shared" ref="T5:T68" si="2">P5/7.65</f>
        <v>21.803921568627452</v>
      </c>
    </row>
    <row r="6" spans="1:20" x14ac:dyDescent="0.25">
      <c r="A6" s="9"/>
      <c r="B6" s="9"/>
      <c r="C6" s="9"/>
      <c r="D6" s="9"/>
      <c r="E6" s="9"/>
      <c r="G6" s="19">
        <v>2</v>
      </c>
      <c r="H6" s="19">
        <v>92.599500000000006</v>
      </c>
      <c r="I6" s="19">
        <v>0.4113</v>
      </c>
      <c r="J6" s="19"/>
      <c r="K6" s="19"/>
      <c r="L6" s="19"/>
      <c r="M6" s="19"/>
      <c r="N6" s="19">
        <v>33.9</v>
      </c>
      <c r="O6" s="19">
        <v>92.6</v>
      </c>
      <c r="P6" s="19">
        <v>183.9</v>
      </c>
      <c r="Q6" s="19"/>
      <c r="R6" s="19">
        <f t="shared" si="0"/>
        <v>4.4313725490196072</v>
      </c>
      <c r="S6" s="19">
        <f t="shared" si="1"/>
        <v>12.104575163398691</v>
      </c>
      <c r="T6" s="19">
        <f t="shared" si="2"/>
        <v>24.03921568627451</v>
      </c>
    </row>
    <row r="7" spans="1:20" x14ac:dyDescent="0.25">
      <c r="A7" s="9"/>
      <c r="B7" s="9"/>
      <c r="C7" s="9"/>
      <c r="D7" s="9"/>
      <c r="E7" s="9"/>
      <c r="G7" s="19">
        <v>3</v>
      </c>
      <c r="H7" s="19">
        <v>104.03579999999999</v>
      </c>
      <c r="I7" s="19">
        <v>0.40379999999999999</v>
      </c>
      <c r="J7" s="19"/>
      <c r="K7" s="19"/>
      <c r="L7" s="19"/>
      <c r="M7" s="19"/>
      <c r="N7" s="19">
        <v>39</v>
      </c>
      <c r="O7" s="19">
        <v>104</v>
      </c>
      <c r="P7" s="19">
        <v>204.5</v>
      </c>
      <c r="Q7" s="19"/>
      <c r="R7" s="19">
        <f t="shared" si="0"/>
        <v>5.0980392156862742</v>
      </c>
      <c r="S7" s="19">
        <f t="shared" si="1"/>
        <v>13.594771241830065</v>
      </c>
      <c r="T7" s="19">
        <f t="shared" si="2"/>
        <v>26.732026143790847</v>
      </c>
    </row>
    <row r="8" spans="1:20" x14ac:dyDescent="0.25">
      <c r="G8" s="19">
        <v>4</v>
      </c>
      <c r="H8" s="19">
        <v>115.73</v>
      </c>
      <c r="I8" s="19">
        <v>0.39639999999999997</v>
      </c>
      <c r="J8" s="19"/>
      <c r="K8" s="19"/>
      <c r="L8" s="20" t="s">
        <v>5</v>
      </c>
      <c r="M8" s="20"/>
      <c r="N8" s="20">
        <v>44.3</v>
      </c>
      <c r="O8" s="20">
        <v>115.7</v>
      </c>
      <c r="P8" s="20">
        <v>225</v>
      </c>
      <c r="Q8" s="20"/>
      <c r="R8" s="19">
        <f t="shared" si="0"/>
        <v>5.7908496732026133</v>
      </c>
      <c r="S8" s="19">
        <f t="shared" si="1"/>
        <v>15.124183006535947</v>
      </c>
      <c r="T8" s="19">
        <f t="shared" si="2"/>
        <v>29.411764705882351</v>
      </c>
    </row>
    <row r="9" spans="1:20" x14ac:dyDescent="0.25">
      <c r="G9" s="19">
        <v>5</v>
      </c>
      <c r="H9" s="19">
        <v>127.61</v>
      </c>
      <c r="I9" s="19">
        <v>0.38900000000000001</v>
      </c>
      <c r="J9" s="19"/>
      <c r="K9" s="19" t="s">
        <v>6</v>
      </c>
      <c r="L9" s="19">
        <v>0.45679999999999998</v>
      </c>
      <c r="M9" s="19"/>
      <c r="N9" s="20">
        <v>50</v>
      </c>
      <c r="O9" s="20">
        <v>127.6</v>
      </c>
      <c r="P9" s="20">
        <v>245.5</v>
      </c>
      <c r="Q9" s="19"/>
      <c r="R9" s="19">
        <f t="shared" si="0"/>
        <v>6.5359477124183005</v>
      </c>
      <c r="S9" s="19">
        <f t="shared" si="1"/>
        <v>16.679738562091501</v>
      </c>
      <c r="T9" s="19">
        <f t="shared" si="2"/>
        <v>32.091503267973856</v>
      </c>
    </row>
    <row r="10" spans="1:20" x14ac:dyDescent="0.25">
      <c r="G10" s="19">
        <v>6</v>
      </c>
      <c r="H10" s="19">
        <v>140.36000000000001</v>
      </c>
      <c r="I10" s="19">
        <v>0.38169999999999998</v>
      </c>
      <c r="J10" s="19"/>
      <c r="K10" s="19"/>
      <c r="L10" s="19"/>
      <c r="M10" s="19"/>
      <c r="N10" s="20">
        <v>56.2</v>
      </c>
      <c r="O10" s="20">
        <v>140.4</v>
      </c>
      <c r="P10" s="20">
        <v>267.10000000000002</v>
      </c>
      <c r="Q10" s="19"/>
      <c r="R10" s="19">
        <f t="shared" si="0"/>
        <v>7.3464052287581696</v>
      </c>
      <c r="S10" s="19">
        <f t="shared" si="1"/>
        <v>18.352941176470587</v>
      </c>
      <c r="T10" s="19">
        <f t="shared" si="2"/>
        <v>34.915032679738566</v>
      </c>
    </row>
    <row r="11" spans="1:20" x14ac:dyDescent="0.25">
      <c r="G11" s="19">
        <v>7</v>
      </c>
      <c r="H11" s="19">
        <v>155.03</v>
      </c>
      <c r="I11" s="19">
        <v>0.37440000000000001</v>
      </c>
      <c r="J11" s="19"/>
      <c r="K11" s="19"/>
      <c r="L11" s="19"/>
      <c r="M11" s="19"/>
      <c r="N11" s="20">
        <v>63.4</v>
      </c>
      <c r="O11" s="20">
        <v>155</v>
      </c>
      <c r="P11" s="20">
        <v>291.89999999999998</v>
      </c>
      <c r="Q11" s="19"/>
      <c r="R11" s="19">
        <f t="shared" si="0"/>
        <v>8.2875816993464042</v>
      </c>
      <c r="S11" s="19">
        <f t="shared" si="1"/>
        <v>20.261437908496731</v>
      </c>
      <c r="T11" s="19">
        <f t="shared" si="2"/>
        <v>38.156862745098032</v>
      </c>
    </row>
    <row r="12" spans="1:20" x14ac:dyDescent="0.25">
      <c r="G12" s="19">
        <v>8</v>
      </c>
      <c r="H12" s="19">
        <v>173.38</v>
      </c>
      <c r="I12" s="19">
        <v>0.36730000000000002</v>
      </c>
      <c r="J12" s="19"/>
      <c r="K12" s="19"/>
      <c r="L12" s="19"/>
      <c r="M12" s="19"/>
      <c r="N12" s="20">
        <v>72.400000000000006</v>
      </c>
      <c r="O12" s="20">
        <v>173.4</v>
      </c>
      <c r="P12" s="20">
        <v>323.10000000000002</v>
      </c>
      <c r="Q12" s="19"/>
      <c r="R12" s="19">
        <f t="shared" si="0"/>
        <v>9.4640522875816995</v>
      </c>
      <c r="S12" s="19">
        <f t="shared" si="1"/>
        <v>22.666666666666668</v>
      </c>
      <c r="T12" s="19">
        <f t="shared" si="2"/>
        <v>42.235294117647058</v>
      </c>
    </row>
    <row r="13" spans="1:20" x14ac:dyDescent="0.25">
      <c r="G13" s="19">
        <v>9</v>
      </c>
      <c r="H13" s="19">
        <v>193.13</v>
      </c>
      <c r="I13" s="19">
        <v>0.36020000000000002</v>
      </c>
      <c r="J13" s="19"/>
      <c r="K13" s="19"/>
      <c r="L13" s="19"/>
      <c r="M13" s="19"/>
      <c r="N13" s="20">
        <v>83.6</v>
      </c>
      <c r="O13" s="20">
        <v>196.1</v>
      </c>
      <c r="P13" s="20">
        <v>361.6</v>
      </c>
      <c r="Q13" s="19"/>
      <c r="R13" s="19">
        <f t="shared" si="0"/>
        <v>10.928104575163397</v>
      </c>
      <c r="S13" s="19">
        <f t="shared" si="1"/>
        <v>25.633986928104573</v>
      </c>
      <c r="T13" s="19">
        <f t="shared" si="2"/>
        <v>47.267973856209153</v>
      </c>
    </row>
    <row r="14" spans="1:20" x14ac:dyDescent="0.25">
      <c r="G14" s="19">
        <v>10</v>
      </c>
      <c r="H14" s="19">
        <v>222.81</v>
      </c>
      <c r="I14" s="19">
        <v>0.35320000000000001</v>
      </c>
      <c r="J14" s="19"/>
      <c r="K14" s="19"/>
      <c r="L14" s="19"/>
      <c r="M14" s="19"/>
      <c r="N14" s="20">
        <v>96.9</v>
      </c>
      <c r="O14" s="20">
        <v>222.8</v>
      </c>
      <c r="P14" s="20">
        <v>406.6</v>
      </c>
      <c r="Q14" s="19"/>
      <c r="R14" s="19">
        <f t="shared" si="0"/>
        <v>12.666666666666666</v>
      </c>
      <c r="S14" s="19">
        <f t="shared" si="1"/>
        <v>29.124183006535947</v>
      </c>
      <c r="T14" s="19">
        <f t="shared" si="2"/>
        <v>53.150326797385624</v>
      </c>
    </row>
    <row r="15" spans="1:20" x14ac:dyDescent="0.25">
      <c r="G15" s="19">
        <v>11</v>
      </c>
      <c r="H15" s="19">
        <v>251.57</v>
      </c>
      <c r="I15" s="19">
        <v>0.3463</v>
      </c>
      <c r="J15" s="19"/>
      <c r="K15" s="19"/>
      <c r="L15" s="19"/>
      <c r="M15" s="19"/>
      <c r="N15" s="20">
        <v>111.6</v>
      </c>
      <c r="O15" s="20">
        <v>251.6</v>
      </c>
      <c r="P15" s="20">
        <v>454.4</v>
      </c>
      <c r="Q15" s="19"/>
      <c r="R15" s="19">
        <f t="shared" si="0"/>
        <v>14.588235294117645</v>
      </c>
      <c r="S15" s="19">
        <f t="shared" si="1"/>
        <v>32.888888888888886</v>
      </c>
      <c r="T15" s="19">
        <f t="shared" si="2"/>
        <v>59.398692810457511</v>
      </c>
    </row>
    <row r="16" spans="1:20" x14ac:dyDescent="0.25">
      <c r="G16" s="19">
        <v>12</v>
      </c>
      <c r="H16" s="19">
        <v>278.88</v>
      </c>
      <c r="I16" s="19">
        <v>0.33960000000000001</v>
      </c>
      <c r="J16" s="19"/>
      <c r="K16" s="19"/>
      <c r="L16" s="19"/>
      <c r="M16" s="19"/>
      <c r="N16" s="20">
        <v>126.1</v>
      </c>
      <c r="O16" s="20">
        <v>278.89999999999998</v>
      </c>
      <c r="P16" s="20">
        <v>498.7</v>
      </c>
      <c r="Q16" s="19"/>
      <c r="R16" s="19">
        <f t="shared" si="0"/>
        <v>16.483660130718953</v>
      </c>
      <c r="S16" s="19">
        <f t="shared" si="1"/>
        <v>36.457516339869279</v>
      </c>
      <c r="T16" s="19">
        <f t="shared" si="2"/>
        <v>65.189542483660119</v>
      </c>
    </row>
    <row r="17" spans="1:20" x14ac:dyDescent="0.25">
      <c r="G17" s="19">
        <v>13</v>
      </c>
      <c r="H17" s="19">
        <v>300.77999999999997</v>
      </c>
      <c r="I17" s="19">
        <v>0.33300000000000002</v>
      </c>
      <c r="J17" s="19"/>
      <c r="K17" s="19"/>
      <c r="L17" s="19"/>
      <c r="M17" s="19"/>
      <c r="N17" s="20">
        <v>138.6</v>
      </c>
      <c r="O17" s="20">
        <v>300.8</v>
      </c>
      <c r="P17" s="20">
        <v>532.5</v>
      </c>
      <c r="Q17" s="19"/>
      <c r="R17" s="19">
        <f t="shared" si="0"/>
        <v>18.117647058823529</v>
      </c>
      <c r="S17" s="19">
        <f t="shared" si="1"/>
        <v>39.320261437908499</v>
      </c>
      <c r="T17" s="19">
        <f t="shared" si="2"/>
        <v>69.607843137254903</v>
      </c>
    </row>
    <row r="18" spans="1:20" x14ac:dyDescent="0.25">
      <c r="G18" s="19">
        <v>14</v>
      </c>
      <c r="H18" s="19">
        <v>314.43</v>
      </c>
      <c r="I18" s="19">
        <v>0.32650000000000001</v>
      </c>
      <c r="J18" s="19"/>
      <c r="K18" s="19"/>
      <c r="L18" s="19"/>
      <c r="M18" s="19"/>
      <c r="N18" s="20">
        <v>147.5</v>
      </c>
      <c r="O18" s="20">
        <v>314.39999999999998</v>
      </c>
      <c r="P18" s="20">
        <v>551.20000000000005</v>
      </c>
      <c r="Q18" s="19"/>
      <c r="R18" s="19">
        <f t="shared" si="0"/>
        <v>19.281045751633986</v>
      </c>
      <c r="S18" s="19">
        <f t="shared" si="1"/>
        <v>41.098039215686271</v>
      </c>
      <c r="T18" s="19">
        <f t="shared" si="2"/>
        <v>72.052287581699346</v>
      </c>
    </row>
    <row r="19" spans="1:20" x14ac:dyDescent="0.25">
      <c r="G19" s="21">
        <v>15</v>
      </c>
      <c r="H19" s="19">
        <v>318.76920000000001</v>
      </c>
      <c r="I19" s="19">
        <v>0.32019999999999998</v>
      </c>
      <c r="J19" s="19"/>
      <c r="K19" s="19"/>
      <c r="L19" s="19"/>
      <c r="M19" s="19"/>
      <c r="N19" s="19">
        <v>152.19999999999999</v>
      </c>
      <c r="O19" s="19">
        <v>318.8</v>
      </c>
      <c r="P19" s="19">
        <v>553.5</v>
      </c>
      <c r="Q19" s="19"/>
      <c r="R19" s="19">
        <f t="shared" si="0"/>
        <v>19.895424836601304</v>
      </c>
      <c r="S19" s="19">
        <f t="shared" si="1"/>
        <v>41.673202614379086</v>
      </c>
      <c r="T19" s="19">
        <f t="shared" si="2"/>
        <v>72.35294117647058</v>
      </c>
    </row>
    <row r="20" spans="1:20" x14ac:dyDescent="0.25">
      <c r="G20" s="21">
        <v>16</v>
      </c>
      <c r="H20" s="19">
        <v>314.97750000000002</v>
      </c>
      <c r="I20" s="19">
        <v>0.31409999999999999</v>
      </c>
      <c r="J20" s="19"/>
      <c r="K20" s="19"/>
      <c r="L20" s="19"/>
      <c r="M20" s="19"/>
      <c r="N20" s="19">
        <v>152.9</v>
      </c>
      <c r="O20" s="19">
        <v>315</v>
      </c>
      <c r="P20" s="19">
        <v>541.79999999999995</v>
      </c>
      <c r="Q20" s="19"/>
      <c r="R20" s="19">
        <f t="shared" si="0"/>
        <v>19.986928104575163</v>
      </c>
      <c r="S20" s="19">
        <f t="shared" si="1"/>
        <v>41.17647058823529</v>
      </c>
      <c r="T20" s="19">
        <f t="shared" si="2"/>
        <v>70.823529411764696</v>
      </c>
    </row>
    <row r="21" spans="1:20" x14ac:dyDescent="0.25">
      <c r="G21" s="19">
        <v>17</v>
      </c>
      <c r="H21" s="19">
        <v>305.3809</v>
      </c>
      <c r="I21" s="19">
        <v>0.30819999999999997</v>
      </c>
      <c r="J21" s="19"/>
      <c r="K21" s="19"/>
      <c r="L21" s="19"/>
      <c r="M21" s="19"/>
      <c r="N21" s="19">
        <v>150.6</v>
      </c>
      <c r="O21" s="19">
        <v>305.39999999999998</v>
      </c>
      <c r="P21" s="19">
        <v>520.6</v>
      </c>
      <c r="Q21" s="19"/>
      <c r="R21" s="19">
        <f t="shared" si="0"/>
        <v>19.686274509803919</v>
      </c>
      <c r="S21" s="19">
        <f t="shared" si="1"/>
        <v>39.921568627450974</v>
      </c>
      <c r="T21" s="19">
        <f t="shared" si="2"/>
        <v>68.052287581699346</v>
      </c>
    </row>
    <row r="22" spans="1:20" x14ac:dyDescent="0.25">
      <c r="G22" s="21">
        <v>18</v>
      </c>
      <c r="H22" s="19">
        <v>292.03429999999997</v>
      </c>
      <c r="I22" s="19">
        <v>0.30259999999999998</v>
      </c>
      <c r="J22" s="19"/>
      <c r="K22" s="19"/>
      <c r="L22" s="19"/>
      <c r="M22" s="19"/>
      <c r="N22" s="19">
        <v>146.19999999999999</v>
      </c>
      <c r="O22" s="19">
        <v>292</v>
      </c>
      <c r="P22" s="19">
        <v>493.6</v>
      </c>
      <c r="Q22" s="19"/>
      <c r="R22" s="19">
        <f t="shared" si="0"/>
        <v>19.111111111111107</v>
      </c>
      <c r="S22" s="19">
        <f t="shared" si="1"/>
        <v>38.169934640522875</v>
      </c>
      <c r="T22" s="19">
        <f t="shared" si="2"/>
        <v>64.522875816993462</v>
      </c>
    </row>
    <row r="23" spans="1:20" x14ac:dyDescent="0.25">
      <c r="G23" s="21">
        <v>19</v>
      </c>
      <c r="H23" s="19">
        <v>276.0573</v>
      </c>
      <c r="I23" s="19">
        <v>0.29720000000000002</v>
      </c>
      <c r="J23" s="19"/>
      <c r="K23" s="19"/>
      <c r="L23" s="19"/>
      <c r="M23" s="19"/>
      <c r="N23" s="19">
        <v>140.19999999999999</v>
      </c>
      <c r="O23" s="19">
        <v>276.10000000000002</v>
      </c>
      <c r="P23" s="19">
        <v>462.7</v>
      </c>
      <c r="Q23" s="19"/>
      <c r="R23" s="19">
        <f t="shared" si="0"/>
        <v>18.326797385620914</v>
      </c>
      <c r="S23" s="19">
        <f t="shared" si="1"/>
        <v>36.091503267973856</v>
      </c>
      <c r="T23" s="19">
        <f t="shared" si="2"/>
        <v>60.483660130718953</v>
      </c>
    </row>
    <row r="24" spans="1:20" x14ac:dyDescent="0.25">
      <c r="G24" s="21">
        <v>20</v>
      </c>
      <c r="H24" s="19">
        <v>258.54520000000002</v>
      </c>
      <c r="I24" s="19">
        <v>0.29220000000000002</v>
      </c>
      <c r="J24" s="19"/>
      <c r="K24" s="19"/>
      <c r="L24" s="19"/>
      <c r="M24" s="19"/>
      <c r="N24" s="19">
        <v>133.1</v>
      </c>
      <c r="O24" s="19">
        <v>258.5</v>
      </c>
      <c r="P24" s="19">
        <v>430</v>
      </c>
      <c r="Q24" s="19"/>
      <c r="R24" s="19">
        <f t="shared" si="0"/>
        <v>17.398692810457515</v>
      </c>
      <c r="S24" s="19">
        <f t="shared" si="1"/>
        <v>33.790849673202615</v>
      </c>
      <c r="T24" s="19">
        <f t="shared" si="2"/>
        <v>56.209150326797385</v>
      </c>
    </row>
    <row r="25" spans="1:20" x14ac:dyDescent="0.25">
      <c r="G25" s="21">
        <v>21</v>
      </c>
      <c r="H25" s="19">
        <v>240.78360000000001</v>
      </c>
      <c r="I25" s="19">
        <v>0.28739999999999999</v>
      </c>
      <c r="J25" s="19"/>
      <c r="K25" s="19"/>
      <c r="L25" s="19"/>
      <c r="M25" s="19"/>
      <c r="N25" s="19">
        <v>125.5</v>
      </c>
      <c r="O25" s="19">
        <v>240.8</v>
      </c>
      <c r="P25" s="19">
        <v>397.5</v>
      </c>
      <c r="Q25" s="19"/>
      <c r="R25" s="19">
        <f t="shared" si="0"/>
        <v>16.405228758169933</v>
      </c>
      <c r="S25" s="19">
        <f t="shared" si="1"/>
        <v>31.477124183006534</v>
      </c>
      <c r="T25" s="19">
        <f t="shared" si="2"/>
        <v>51.96078431372549</v>
      </c>
    </row>
    <row r="26" spans="1:20" x14ac:dyDescent="0.25">
      <c r="G26" s="21">
        <v>22</v>
      </c>
      <c r="H26" s="19">
        <v>224.36580000000001</v>
      </c>
      <c r="I26" s="19">
        <v>0.28299999999999997</v>
      </c>
      <c r="J26" s="19"/>
      <c r="K26" s="19"/>
      <c r="L26" s="19"/>
      <c r="M26" s="19"/>
      <c r="N26" s="19">
        <v>118.4</v>
      </c>
      <c r="O26" s="19">
        <v>224.4</v>
      </c>
      <c r="P26" s="19">
        <v>367.8</v>
      </c>
      <c r="Q26" s="19"/>
      <c r="R26" s="19">
        <f t="shared" si="0"/>
        <v>15.477124183006536</v>
      </c>
      <c r="S26" s="19">
        <f t="shared" si="1"/>
        <v>29.333333333333332</v>
      </c>
      <c r="T26" s="19">
        <f t="shared" si="2"/>
        <v>48.078431372549019</v>
      </c>
    </row>
    <row r="27" spans="1:20" x14ac:dyDescent="0.25">
      <c r="G27" s="21">
        <v>23</v>
      </c>
      <c r="H27" s="19">
        <v>210.7696</v>
      </c>
      <c r="I27" s="19">
        <v>0.27879999999999999</v>
      </c>
      <c r="J27" s="19"/>
      <c r="K27" s="19"/>
      <c r="L27" s="19"/>
      <c r="M27" s="19"/>
      <c r="N27" s="19">
        <v>112.4</v>
      </c>
      <c r="O27" s="19">
        <v>210.8</v>
      </c>
      <c r="P27" s="19">
        <v>343.3</v>
      </c>
      <c r="Q27" s="19"/>
      <c r="R27" s="19">
        <f t="shared" si="0"/>
        <v>14.692810457516339</v>
      </c>
      <c r="S27" s="19">
        <f t="shared" si="1"/>
        <v>27.555555555555557</v>
      </c>
      <c r="T27" s="19">
        <f t="shared" si="2"/>
        <v>44.875816993464049</v>
      </c>
    </row>
    <row r="28" spans="1:20" ht="17.25" x14ac:dyDescent="0.25">
      <c r="A28" t="s">
        <v>21</v>
      </c>
      <c r="G28" s="21">
        <v>24</v>
      </c>
      <c r="H28" s="19">
        <v>200.13589999999999</v>
      </c>
      <c r="I28" s="19">
        <v>0.27510000000000001</v>
      </c>
      <c r="J28" s="19"/>
      <c r="K28" s="19"/>
      <c r="L28" s="19"/>
      <c r="M28" s="19"/>
      <c r="N28" s="19">
        <v>107.8</v>
      </c>
      <c r="O28" s="19">
        <v>200.1</v>
      </c>
      <c r="P28" s="19">
        <v>324.10000000000002</v>
      </c>
      <c r="Q28" s="19"/>
      <c r="R28" s="19">
        <f t="shared" si="0"/>
        <v>14.091503267973856</v>
      </c>
      <c r="S28" s="19">
        <f t="shared" si="1"/>
        <v>26.156862745098039</v>
      </c>
      <c r="T28" s="19">
        <f t="shared" si="2"/>
        <v>42.366013071895424</v>
      </c>
    </row>
    <row r="29" spans="1:20" x14ac:dyDescent="0.25">
      <c r="A29" t="s">
        <v>22</v>
      </c>
      <c r="G29" s="21">
        <v>25</v>
      </c>
      <c r="H29" s="19">
        <v>191.8168</v>
      </c>
      <c r="I29" s="19">
        <v>0.27160000000000001</v>
      </c>
      <c r="J29" s="19"/>
      <c r="K29" s="19"/>
      <c r="L29" s="19"/>
      <c r="M29" s="19"/>
      <c r="N29" s="19">
        <v>104.2</v>
      </c>
      <c r="O29" s="19">
        <v>191.8</v>
      </c>
      <c r="P29" s="19">
        <v>308.89999999999998</v>
      </c>
      <c r="Q29" s="19"/>
      <c r="R29" s="19">
        <f t="shared" si="0"/>
        <v>13.620915032679738</v>
      </c>
      <c r="S29" s="19">
        <f t="shared" si="1"/>
        <v>25.071895424836601</v>
      </c>
      <c r="T29" s="19">
        <f t="shared" si="2"/>
        <v>40.37908496732026</v>
      </c>
    </row>
    <row r="30" spans="1:20" x14ac:dyDescent="0.25">
      <c r="G30" s="21">
        <v>26</v>
      </c>
      <c r="H30" s="19">
        <v>185.15440000000001</v>
      </c>
      <c r="I30" s="19">
        <v>0.26850000000000002</v>
      </c>
      <c r="J30" s="19"/>
      <c r="K30" s="19"/>
      <c r="L30" s="19"/>
      <c r="M30" s="19"/>
      <c r="N30" s="19">
        <v>101.4</v>
      </c>
      <c r="O30" s="19">
        <v>185.2</v>
      </c>
      <c r="P30" s="19">
        <v>296.7</v>
      </c>
      <c r="Q30" s="19"/>
      <c r="R30" s="19">
        <f t="shared" si="0"/>
        <v>13.254901960784315</v>
      </c>
      <c r="S30" s="19">
        <f t="shared" si="1"/>
        <v>24.209150326797381</v>
      </c>
      <c r="T30" s="19">
        <f t="shared" si="2"/>
        <v>38.784313725490193</v>
      </c>
    </row>
    <row r="31" spans="1:20" x14ac:dyDescent="0.25">
      <c r="G31" s="21">
        <v>27</v>
      </c>
      <c r="H31" s="19">
        <v>179.49039999999999</v>
      </c>
      <c r="I31" s="19">
        <v>0.26569999999999999</v>
      </c>
      <c r="J31" s="19"/>
      <c r="K31" s="19"/>
      <c r="L31" s="19"/>
      <c r="M31" s="19"/>
      <c r="N31" s="19">
        <v>99</v>
      </c>
      <c r="O31" s="19">
        <v>179.5</v>
      </c>
      <c r="P31" s="19">
        <v>286.39999999999998</v>
      </c>
      <c r="Q31" s="19"/>
      <c r="R31" s="19">
        <f t="shared" si="0"/>
        <v>12.941176470588236</v>
      </c>
      <c r="S31" s="19">
        <f t="shared" si="1"/>
        <v>23.464052287581698</v>
      </c>
      <c r="T31" s="19">
        <f t="shared" si="2"/>
        <v>37.437908496732021</v>
      </c>
    </row>
    <row r="32" spans="1:20" x14ac:dyDescent="0.25">
      <c r="G32" s="21">
        <v>28</v>
      </c>
      <c r="H32" s="19">
        <v>174.25800000000001</v>
      </c>
      <c r="I32" s="19">
        <v>0.26329999999999998</v>
      </c>
      <c r="J32" s="19"/>
      <c r="K32" s="19"/>
      <c r="L32" s="19"/>
      <c r="M32" s="19"/>
      <c r="N32" s="19">
        <v>96.7</v>
      </c>
      <c r="O32" s="19">
        <v>174.3</v>
      </c>
      <c r="P32" s="19">
        <v>277</v>
      </c>
      <c r="Q32" s="19"/>
      <c r="R32" s="19">
        <f t="shared" si="0"/>
        <v>12.640522875816993</v>
      </c>
      <c r="S32" s="19">
        <f t="shared" si="1"/>
        <v>22.784313725490197</v>
      </c>
      <c r="T32" s="19">
        <f t="shared" si="2"/>
        <v>36.209150326797385</v>
      </c>
    </row>
    <row r="33" spans="7:20" x14ac:dyDescent="0.25">
      <c r="G33" s="21">
        <v>29</v>
      </c>
      <c r="H33" s="19">
        <v>169.38239999999999</v>
      </c>
      <c r="I33" s="19">
        <v>0.26119999999999999</v>
      </c>
      <c r="J33" s="19"/>
      <c r="K33" s="19"/>
      <c r="L33" s="19"/>
      <c r="M33" s="19"/>
      <c r="N33" s="19">
        <v>94.5</v>
      </c>
      <c r="O33" s="19">
        <v>169.4</v>
      </c>
      <c r="P33" s="19">
        <v>268.3</v>
      </c>
      <c r="Q33" s="19"/>
      <c r="R33" s="19">
        <f t="shared" si="0"/>
        <v>12.352941176470587</v>
      </c>
      <c r="S33" s="19">
        <f t="shared" si="1"/>
        <v>22.143790849673202</v>
      </c>
      <c r="T33" s="19">
        <f t="shared" si="2"/>
        <v>35.071895424836605</v>
      </c>
    </row>
    <row r="34" spans="7:20" x14ac:dyDescent="0.25">
      <c r="G34" s="21">
        <v>30</v>
      </c>
      <c r="H34" s="19">
        <v>164.95480000000001</v>
      </c>
      <c r="I34" s="19">
        <v>0.25950000000000001</v>
      </c>
      <c r="J34" s="19"/>
      <c r="K34" s="19"/>
      <c r="L34" s="19"/>
      <c r="M34" s="19"/>
      <c r="N34" s="19">
        <v>92.5</v>
      </c>
      <c r="O34" s="19">
        <v>165</v>
      </c>
      <c r="P34" s="19">
        <v>260.60000000000002</v>
      </c>
      <c r="Q34" s="19"/>
      <c r="R34" s="19">
        <f t="shared" si="0"/>
        <v>12.091503267973856</v>
      </c>
      <c r="S34" s="19">
        <f t="shared" si="1"/>
        <v>21.56862745098039</v>
      </c>
      <c r="T34" s="19">
        <f t="shared" si="2"/>
        <v>34.065359477124183</v>
      </c>
    </row>
    <row r="35" spans="7:20" x14ac:dyDescent="0.25">
      <c r="G35" s="21">
        <v>31</v>
      </c>
      <c r="H35" s="19">
        <v>161.06610000000001</v>
      </c>
      <c r="I35" s="19">
        <v>0.2581</v>
      </c>
      <c r="J35" s="19"/>
      <c r="K35" s="19"/>
      <c r="L35" s="19"/>
      <c r="M35" s="19"/>
      <c r="N35" s="19">
        <v>90.6</v>
      </c>
      <c r="O35" s="19">
        <v>161.1</v>
      </c>
      <c r="P35" s="19">
        <v>253.9</v>
      </c>
      <c r="Q35" s="19"/>
      <c r="R35" s="19">
        <f t="shared" si="0"/>
        <v>11.84313725490196</v>
      </c>
      <c r="S35" s="19">
        <f t="shared" si="1"/>
        <v>21.058823529411764</v>
      </c>
      <c r="T35" s="19">
        <f t="shared" si="2"/>
        <v>33.189542483660126</v>
      </c>
    </row>
    <row r="36" spans="7:20" x14ac:dyDescent="0.25">
      <c r="G36" s="21">
        <v>32</v>
      </c>
      <c r="H36" s="19">
        <v>157.80779999999999</v>
      </c>
      <c r="I36" s="19">
        <v>0.25700000000000001</v>
      </c>
      <c r="J36" s="19"/>
      <c r="K36" s="19"/>
      <c r="L36" s="19"/>
      <c r="M36" s="19"/>
      <c r="N36" s="19">
        <v>89</v>
      </c>
      <c r="O36" s="19">
        <v>157.80000000000001</v>
      </c>
      <c r="P36" s="19">
        <v>248.3</v>
      </c>
      <c r="Q36" s="19"/>
      <c r="R36" s="19">
        <f t="shared" si="0"/>
        <v>11.633986928104575</v>
      </c>
      <c r="S36" s="19">
        <f t="shared" si="1"/>
        <v>20.627450980392158</v>
      </c>
      <c r="T36" s="19">
        <f t="shared" si="2"/>
        <v>32.457516339869279</v>
      </c>
    </row>
    <row r="37" spans="7:20" x14ac:dyDescent="0.25">
      <c r="G37" s="21">
        <v>33</v>
      </c>
      <c r="H37" s="19">
        <v>155.26679999999999</v>
      </c>
      <c r="I37" s="19">
        <v>0.25629999999999997</v>
      </c>
      <c r="J37" s="19"/>
      <c r="K37" s="19"/>
      <c r="L37" s="19"/>
      <c r="M37" s="19"/>
      <c r="N37" s="19">
        <v>87.8</v>
      </c>
      <c r="O37" s="19">
        <v>155.30000000000001</v>
      </c>
      <c r="P37" s="19">
        <v>244</v>
      </c>
      <c r="Q37" s="19"/>
      <c r="R37" s="19">
        <f t="shared" si="0"/>
        <v>11.477124183006534</v>
      </c>
      <c r="S37" s="19">
        <f t="shared" si="1"/>
        <v>20.300653594771241</v>
      </c>
      <c r="T37" s="19">
        <f t="shared" si="2"/>
        <v>31.895424836601304</v>
      </c>
    </row>
    <row r="38" spans="7:20" x14ac:dyDescent="0.25">
      <c r="G38" s="21">
        <v>34</v>
      </c>
      <c r="H38" s="19">
        <v>153.3742</v>
      </c>
      <c r="I38" s="19">
        <v>0.25590000000000002</v>
      </c>
      <c r="J38" s="19"/>
      <c r="K38" s="19"/>
      <c r="L38" s="19"/>
      <c r="M38" s="19"/>
      <c r="N38" s="19">
        <v>86.8</v>
      </c>
      <c r="O38" s="19">
        <v>153.4</v>
      </c>
      <c r="P38" s="19">
        <v>240.9</v>
      </c>
      <c r="Q38" s="19"/>
      <c r="R38" s="19">
        <f t="shared" si="0"/>
        <v>11.346405228758169</v>
      </c>
      <c r="S38" s="19">
        <f t="shared" si="1"/>
        <v>20.052287581699346</v>
      </c>
      <c r="T38" s="19">
        <f t="shared" si="2"/>
        <v>31.490196078431371</v>
      </c>
    </row>
    <row r="39" spans="7:20" x14ac:dyDescent="0.25">
      <c r="G39" s="21">
        <v>35</v>
      </c>
      <c r="H39" s="19">
        <v>151.85820000000001</v>
      </c>
      <c r="I39" s="19">
        <v>0.25580000000000003</v>
      </c>
      <c r="J39" s="19"/>
      <c r="K39" s="19"/>
      <c r="L39" s="19"/>
      <c r="M39" s="19"/>
      <c r="N39" s="19">
        <v>85.9</v>
      </c>
      <c r="O39" s="19">
        <v>151.9</v>
      </c>
      <c r="P39" s="19">
        <v>238.5</v>
      </c>
      <c r="Q39" s="19"/>
      <c r="R39" s="19">
        <f t="shared" si="0"/>
        <v>11.228758169934641</v>
      </c>
      <c r="S39" s="19">
        <f t="shared" si="1"/>
        <v>19.856209150326798</v>
      </c>
      <c r="T39" s="19">
        <f t="shared" si="2"/>
        <v>31.176470588235293</v>
      </c>
    </row>
    <row r="40" spans="7:20" x14ac:dyDescent="0.25">
      <c r="G40" s="21">
        <v>36</v>
      </c>
      <c r="H40" s="19">
        <v>150.43350000000001</v>
      </c>
      <c r="I40" s="19">
        <v>0.25609999999999999</v>
      </c>
      <c r="J40" s="19"/>
      <c r="K40" s="19"/>
      <c r="L40" s="19"/>
      <c r="M40" s="19"/>
      <c r="N40" s="19">
        <v>85.1</v>
      </c>
      <c r="O40" s="19">
        <v>150.4</v>
      </c>
      <c r="P40" s="19">
        <v>236.4</v>
      </c>
      <c r="Q40" s="19"/>
      <c r="R40" s="19">
        <f t="shared" si="0"/>
        <v>11.124183006535947</v>
      </c>
      <c r="S40" s="19">
        <f t="shared" si="1"/>
        <v>19.66013071895425</v>
      </c>
      <c r="T40" s="19">
        <f t="shared" si="2"/>
        <v>30.901960784313726</v>
      </c>
    </row>
    <row r="41" spans="7:20" x14ac:dyDescent="0.25">
      <c r="G41" s="21">
        <v>37</v>
      </c>
      <c r="H41" s="19">
        <v>148.81450000000001</v>
      </c>
      <c r="I41" s="19">
        <v>0.25669999999999998</v>
      </c>
      <c r="J41" s="19"/>
      <c r="K41" s="19"/>
      <c r="L41" s="19"/>
      <c r="M41" s="19"/>
      <c r="N41" s="19">
        <v>84</v>
      </c>
      <c r="O41" s="19">
        <v>148.80000000000001</v>
      </c>
      <c r="P41" s="19">
        <v>234.1</v>
      </c>
      <c r="Q41" s="19"/>
      <c r="R41" s="19">
        <f t="shared" si="0"/>
        <v>10.980392156862745</v>
      </c>
      <c r="S41" s="19">
        <f t="shared" si="1"/>
        <v>19.450980392156865</v>
      </c>
      <c r="T41" s="19">
        <f t="shared" si="2"/>
        <v>30.601307189542482</v>
      </c>
    </row>
    <row r="42" spans="7:20" x14ac:dyDescent="0.25">
      <c r="G42" s="21">
        <v>38</v>
      </c>
      <c r="H42" s="19">
        <v>146.7885</v>
      </c>
      <c r="I42" s="19">
        <v>0.2576</v>
      </c>
      <c r="J42" s="19"/>
      <c r="K42" s="19"/>
      <c r="L42" s="19"/>
      <c r="M42" s="19"/>
      <c r="N42" s="19">
        <v>82.7</v>
      </c>
      <c r="O42" s="19">
        <v>146.80000000000001</v>
      </c>
      <c r="P42" s="19">
        <v>231.2</v>
      </c>
      <c r="Q42" s="19"/>
      <c r="R42" s="19">
        <f t="shared" si="0"/>
        <v>10.81045751633987</v>
      </c>
      <c r="S42" s="19">
        <f t="shared" si="1"/>
        <v>19.18954248366013</v>
      </c>
      <c r="T42" s="19">
        <f t="shared" si="2"/>
        <v>30.222222222222218</v>
      </c>
    </row>
    <row r="43" spans="7:20" x14ac:dyDescent="0.25">
      <c r="G43" s="21">
        <v>39</v>
      </c>
      <c r="H43" s="19">
        <v>144.43199999999999</v>
      </c>
      <c r="I43" s="19">
        <v>0.25890000000000002</v>
      </c>
      <c r="J43" s="19"/>
      <c r="K43" s="19"/>
      <c r="L43" s="19"/>
      <c r="M43" s="19"/>
      <c r="N43" s="19">
        <v>81.099999999999994</v>
      </c>
      <c r="O43" s="19">
        <v>144.4</v>
      </c>
      <c r="P43" s="19">
        <v>228</v>
      </c>
      <c r="Q43" s="19"/>
      <c r="R43" s="19">
        <f t="shared" si="0"/>
        <v>10.601307189542483</v>
      </c>
      <c r="S43" s="19">
        <f t="shared" si="1"/>
        <v>18.875816993464053</v>
      </c>
      <c r="T43" s="19">
        <f t="shared" si="2"/>
        <v>29.803921568627448</v>
      </c>
    </row>
    <row r="44" spans="7:20" x14ac:dyDescent="0.25">
      <c r="G44" s="21">
        <v>40</v>
      </c>
      <c r="H44" s="19">
        <v>141.89429999999999</v>
      </c>
      <c r="I44" s="19">
        <v>0.26040000000000002</v>
      </c>
      <c r="J44" s="19"/>
      <c r="K44" s="19"/>
      <c r="L44" s="19"/>
      <c r="M44" s="19"/>
      <c r="N44" s="19">
        <v>79.400000000000006</v>
      </c>
      <c r="O44" s="19">
        <v>141.9</v>
      </c>
      <c r="P44" s="19">
        <v>224.5</v>
      </c>
      <c r="Q44" s="19"/>
      <c r="R44" s="19">
        <f t="shared" si="0"/>
        <v>10.379084967320262</v>
      </c>
      <c r="S44" s="19">
        <f t="shared" si="1"/>
        <v>18.549019607843139</v>
      </c>
      <c r="T44" s="19">
        <f t="shared" si="2"/>
        <v>29.346405228758169</v>
      </c>
    </row>
    <row r="45" spans="7:20" x14ac:dyDescent="0.25">
      <c r="G45" s="21">
        <v>41</v>
      </c>
      <c r="H45" s="19">
        <v>139.3244</v>
      </c>
      <c r="I45" s="19">
        <v>0.26219999999999999</v>
      </c>
      <c r="J45" s="19"/>
      <c r="K45" s="19"/>
      <c r="L45" s="19"/>
      <c r="M45" s="19"/>
      <c r="N45" s="19">
        <v>77.599999999999994</v>
      </c>
      <c r="O45" s="19">
        <v>139.30000000000001</v>
      </c>
      <c r="P45" s="19">
        <v>221.1</v>
      </c>
      <c r="Q45" s="19"/>
      <c r="R45" s="19">
        <f t="shared" si="0"/>
        <v>10.143790849673202</v>
      </c>
      <c r="S45" s="19">
        <f t="shared" si="1"/>
        <v>18.209150326797385</v>
      </c>
      <c r="T45" s="19">
        <f t="shared" si="2"/>
        <v>28.901960784313722</v>
      </c>
    </row>
    <row r="46" spans="7:20" x14ac:dyDescent="0.25">
      <c r="G46" s="21">
        <v>42</v>
      </c>
      <c r="H46" s="19">
        <v>136.86959999999999</v>
      </c>
      <c r="I46" s="19">
        <v>0.26429999999999998</v>
      </c>
      <c r="J46" s="19"/>
      <c r="K46" s="19"/>
      <c r="L46" s="19"/>
      <c r="M46" s="19"/>
      <c r="N46" s="19">
        <v>75.8</v>
      </c>
      <c r="O46" s="19">
        <v>136.9</v>
      </c>
      <c r="P46" s="19">
        <v>217.9</v>
      </c>
      <c r="Q46" s="19"/>
      <c r="R46" s="19">
        <f t="shared" si="0"/>
        <v>9.9084967320261423</v>
      </c>
      <c r="S46" s="19">
        <f t="shared" si="1"/>
        <v>17.895424836601308</v>
      </c>
      <c r="T46" s="19">
        <f t="shared" si="2"/>
        <v>28.483660130718953</v>
      </c>
    </row>
    <row r="47" spans="7:20" x14ac:dyDescent="0.25">
      <c r="G47" s="21">
        <v>43</v>
      </c>
      <c r="H47" s="19">
        <v>134.5977</v>
      </c>
      <c r="I47" s="19">
        <v>0.2666</v>
      </c>
      <c r="J47" s="19"/>
      <c r="K47" s="19"/>
      <c r="L47" s="19"/>
      <c r="M47" s="19"/>
      <c r="N47" s="19">
        <v>74.099999999999994</v>
      </c>
      <c r="O47" s="19">
        <v>134.6</v>
      </c>
      <c r="P47" s="19">
        <v>215.1</v>
      </c>
      <c r="Q47" s="19"/>
      <c r="R47" s="19">
        <f t="shared" si="0"/>
        <v>9.6862745098039209</v>
      </c>
      <c r="S47" s="19">
        <f t="shared" si="1"/>
        <v>17.594771241830063</v>
      </c>
      <c r="T47" s="19">
        <f t="shared" si="2"/>
        <v>28.117647058823529</v>
      </c>
    </row>
    <row r="48" spans="7:20" x14ac:dyDescent="0.25">
      <c r="G48" s="21">
        <v>44</v>
      </c>
      <c r="H48" s="19">
        <v>132.4735</v>
      </c>
      <c r="I48" s="19">
        <v>0.26919999999999999</v>
      </c>
      <c r="J48" s="19"/>
      <c r="K48" s="19"/>
      <c r="L48" s="19"/>
      <c r="M48" s="19"/>
      <c r="N48" s="19">
        <v>72.400000000000006</v>
      </c>
      <c r="O48" s="19">
        <v>132.5</v>
      </c>
      <c r="P48" s="19">
        <v>212.5</v>
      </c>
      <c r="Q48" s="19"/>
      <c r="R48" s="19">
        <f t="shared" si="0"/>
        <v>9.4640522875816995</v>
      </c>
      <c r="S48" s="19">
        <f t="shared" si="1"/>
        <v>17.320261437908496</v>
      </c>
      <c r="T48" s="19">
        <f t="shared" si="2"/>
        <v>27.777777777777775</v>
      </c>
    </row>
    <row r="49" spans="7:20" x14ac:dyDescent="0.25">
      <c r="G49" s="21">
        <v>45</v>
      </c>
      <c r="H49" s="19">
        <v>130.45509999999999</v>
      </c>
      <c r="I49" s="19">
        <v>0.27200000000000002</v>
      </c>
      <c r="J49" s="19"/>
      <c r="K49" s="19"/>
      <c r="L49" s="19"/>
      <c r="M49" s="19"/>
      <c r="N49" s="19">
        <v>70.8</v>
      </c>
      <c r="O49" s="19">
        <v>130.5</v>
      </c>
      <c r="P49" s="19">
        <v>210.2</v>
      </c>
      <c r="Q49" s="19"/>
      <c r="R49" s="19">
        <f t="shared" si="0"/>
        <v>9.2549019607843128</v>
      </c>
      <c r="S49" s="19">
        <f t="shared" si="1"/>
        <v>17.058823529411764</v>
      </c>
      <c r="T49" s="19">
        <f t="shared" si="2"/>
        <v>27.477124183006534</v>
      </c>
    </row>
    <row r="50" spans="7:20" x14ac:dyDescent="0.25">
      <c r="G50" s="21">
        <v>46</v>
      </c>
      <c r="H50" s="19">
        <v>128.51159999999999</v>
      </c>
      <c r="I50" s="19">
        <v>0.27500000000000002</v>
      </c>
      <c r="J50" s="19"/>
      <c r="K50" s="19"/>
      <c r="L50" s="19"/>
      <c r="M50" s="19"/>
      <c r="N50" s="19">
        <v>69.2</v>
      </c>
      <c r="O50" s="19">
        <v>128.5</v>
      </c>
      <c r="P50" s="19">
        <v>208.1</v>
      </c>
      <c r="Q50" s="19"/>
      <c r="R50" s="19">
        <f t="shared" si="0"/>
        <v>9.0457516339869279</v>
      </c>
      <c r="S50" s="19">
        <f t="shared" si="1"/>
        <v>16.797385620915033</v>
      </c>
      <c r="T50" s="19">
        <f t="shared" si="2"/>
        <v>27.202614379084967</v>
      </c>
    </row>
    <row r="51" spans="7:20" x14ac:dyDescent="0.25">
      <c r="G51" s="21">
        <v>47</v>
      </c>
      <c r="H51" s="19">
        <v>126.645</v>
      </c>
      <c r="I51" s="19">
        <v>0.2782</v>
      </c>
      <c r="J51" s="19"/>
      <c r="K51" s="19"/>
      <c r="L51" s="19"/>
      <c r="M51" s="19"/>
      <c r="N51" s="19">
        <v>67.7</v>
      </c>
      <c r="O51" s="19">
        <v>126.6</v>
      </c>
      <c r="P51" s="19">
        <v>206.1</v>
      </c>
      <c r="Q51" s="19"/>
      <c r="R51" s="19">
        <f t="shared" si="0"/>
        <v>8.8496732026143796</v>
      </c>
      <c r="S51" s="19">
        <f t="shared" si="1"/>
        <v>16.549019607843135</v>
      </c>
      <c r="T51" s="19">
        <f t="shared" si="2"/>
        <v>26.941176470588232</v>
      </c>
    </row>
    <row r="52" spans="7:20" x14ac:dyDescent="0.25">
      <c r="G52" s="21">
        <v>48</v>
      </c>
      <c r="H52" s="19">
        <v>124.8634</v>
      </c>
      <c r="I52" s="19">
        <v>0.28149999999999997</v>
      </c>
      <c r="J52" s="19"/>
      <c r="K52" s="19"/>
      <c r="L52" s="19"/>
      <c r="M52" s="19"/>
      <c r="N52" s="19">
        <v>66.099999999999994</v>
      </c>
      <c r="O52" s="19">
        <v>124.9</v>
      </c>
      <c r="P52" s="19">
        <v>204.2</v>
      </c>
      <c r="Q52" s="19"/>
      <c r="R52" s="19">
        <f t="shared" si="0"/>
        <v>8.640522875816993</v>
      </c>
      <c r="S52" s="19">
        <f t="shared" si="1"/>
        <v>16.326797385620914</v>
      </c>
      <c r="T52" s="19">
        <f t="shared" si="2"/>
        <v>26.692810457516337</v>
      </c>
    </row>
    <row r="53" spans="7:20" x14ac:dyDescent="0.25">
      <c r="G53" s="21">
        <v>49</v>
      </c>
      <c r="H53" s="19">
        <v>123.1915</v>
      </c>
      <c r="I53" s="19">
        <v>0.28489999999999999</v>
      </c>
      <c r="J53" s="19"/>
      <c r="K53" s="19"/>
      <c r="L53" s="19"/>
      <c r="M53" s="19"/>
      <c r="N53" s="19">
        <v>64.7</v>
      </c>
      <c r="O53" s="19">
        <v>123.2</v>
      </c>
      <c r="P53" s="19">
        <v>202.6</v>
      </c>
      <c r="Q53" s="19"/>
      <c r="R53" s="19">
        <f t="shared" si="0"/>
        <v>8.4575163398692812</v>
      </c>
      <c r="S53" s="19">
        <f t="shared" si="1"/>
        <v>16.104575163398692</v>
      </c>
      <c r="T53" s="19">
        <f t="shared" si="2"/>
        <v>26.483660130718953</v>
      </c>
    </row>
    <row r="54" spans="7:20" x14ac:dyDescent="0.25">
      <c r="G54" s="21">
        <v>50</v>
      </c>
      <c r="H54" s="19">
        <v>121.72110000000001</v>
      </c>
      <c r="I54" s="19">
        <v>0.28849999999999998</v>
      </c>
      <c r="J54" s="19"/>
      <c r="K54" s="19"/>
      <c r="L54" s="19"/>
      <c r="M54" s="19"/>
      <c r="N54" s="19">
        <v>63.3</v>
      </c>
      <c r="O54" s="19">
        <v>121.7</v>
      </c>
      <c r="P54" s="19">
        <v>201.3</v>
      </c>
      <c r="Q54" s="19"/>
      <c r="R54" s="19">
        <f t="shared" si="0"/>
        <v>8.2745098039215677</v>
      </c>
      <c r="S54" s="19">
        <f t="shared" si="1"/>
        <v>15.908496732026144</v>
      </c>
      <c r="T54" s="19">
        <f t="shared" si="2"/>
        <v>26.313725490196077</v>
      </c>
    </row>
    <row r="55" spans="7:20" x14ac:dyDescent="0.25">
      <c r="G55" s="21">
        <v>51</v>
      </c>
      <c r="H55" s="19">
        <v>120.5603</v>
      </c>
      <c r="I55" s="19">
        <v>0.29220000000000002</v>
      </c>
      <c r="J55" s="19"/>
      <c r="K55" s="19"/>
      <c r="L55" s="19"/>
      <c r="M55" s="19"/>
      <c r="N55" s="19">
        <v>62.1</v>
      </c>
      <c r="O55" s="19">
        <v>120.6</v>
      </c>
      <c r="P55" s="19">
        <v>200.5</v>
      </c>
      <c r="Q55" s="19"/>
      <c r="R55" s="19">
        <f t="shared" si="0"/>
        <v>8.117647058823529</v>
      </c>
      <c r="S55" s="19">
        <f t="shared" si="1"/>
        <v>15.76470588235294</v>
      </c>
      <c r="T55" s="19">
        <f t="shared" si="2"/>
        <v>26.209150326797385</v>
      </c>
    </row>
    <row r="56" spans="7:20" x14ac:dyDescent="0.25">
      <c r="G56" s="21">
        <v>52</v>
      </c>
      <c r="H56" s="19">
        <v>119.7419</v>
      </c>
      <c r="I56" s="19">
        <v>0.29580000000000001</v>
      </c>
      <c r="J56" s="19"/>
      <c r="K56" s="19"/>
      <c r="L56" s="19"/>
      <c r="M56" s="19"/>
      <c r="N56" s="19">
        <v>61.1</v>
      </c>
      <c r="O56" s="19">
        <v>119.7</v>
      </c>
      <c r="P56" s="19">
        <v>200.3</v>
      </c>
      <c r="Q56" s="19"/>
      <c r="R56" s="19">
        <f t="shared" si="0"/>
        <v>7.9869281045751634</v>
      </c>
      <c r="S56" s="19">
        <f t="shared" si="1"/>
        <v>15.647058823529411</v>
      </c>
      <c r="T56" s="19">
        <f t="shared" si="2"/>
        <v>26.183006535947712</v>
      </c>
    </row>
    <row r="57" spans="7:20" x14ac:dyDescent="0.25">
      <c r="G57" s="21">
        <v>53</v>
      </c>
      <c r="H57" s="19">
        <v>118.99550000000001</v>
      </c>
      <c r="I57" s="19">
        <v>0.29959999999999998</v>
      </c>
      <c r="J57" s="19"/>
      <c r="K57" s="19"/>
      <c r="L57" s="19"/>
      <c r="M57" s="19"/>
      <c r="N57" s="19">
        <v>60.1</v>
      </c>
      <c r="O57" s="19">
        <v>119</v>
      </c>
      <c r="P57" s="19">
        <v>200.2</v>
      </c>
      <c r="Q57" s="19"/>
      <c r="R57" s="19">
        <f t="shared" si="0"/>
        <v>7.856209150326797</v>
      </c>
      <c r="S57" s="19">
        <f t="shared" si="1"/>
        <v>15.555555555555555</v>
      </c>
      <c r="T57" s="19">
        <f t="shared" si="2"/>
        <v>26.169934640522872</v>
      </c>
    </row>
    <row r="58" spans="7:20" x14ac:dyDescent="0.25">
      <c r="G58" s="21">
        <v>54</v>
      </c>
      <c r="H58" s="19">
        <v>117.9755</v>
      </c>
      <c r="I58" s="19">
        <v>0.30330000000000001</v>
      </c>
      <c r="J58" s="19"/>
      <c r="K58" s="19"/>
      <c r="L58" s="19"/>
      <c r="M58" s="19"/>
      <c r="N58" s="19">
        <v>59</v>
      </c>
      <c r="O58" s="19">
        <v>118</v>
      </c>
      <c r="P58" s="19">
        <v>199.6</v>
      </c>
      <c r="Q58" s="19"/>
      <c r="R58" s="19">
        <f t="shared" si="0"/>
        <v>7.712418300653594</v>
      </c>
      <c r="S58" s="19">
        <f t="shared" si="1"/>
        <v>15.424836601307188</v>
      </c>
      <c r="T58" s="19">
        <f t="shared" si="2"/>
        <v>26.091503267973856</v>
      </c>
    </row>
    <row r="59" spans="7:20" x14ac:dyDescent="0.25">
      <c r="G59" s="21">
        <v>55</v>
      </c>
      <c r="H59" s="19">
        <v>116.48650000000001</v>
      </c>
      <c r="I59" s="19">
        <v>0.307</v>
      </c>
      <c r="J59" s="19"/>
      <c r="K59" s="19"/>
      <c r="L59" s="19"/>
      <c r="M59" s="19"/>
      <c r="N59" s="19">
        <v>57.6</v>
      </c>
      <c r="O59" s="19">
        <v>116.5</v>
      </c>
      <c r="P59" s="19">
        <v>198.2</v>
      </c>
      <c r="Q59" s="19"/>
      <c r="R59" s="19">
        <f t="shared" si="0"/>
        <v>7.5294117647058822</v>
      </c>
      <c r="S59" s="19">
        <f t="shared" si="1"/>
        <v>15.22875816993464</v>
      </c>
      <c r="T59" s="19">
        <f t="shared" si="2"/>
        <v>25.908496732026141</v>
      </c>
    </row>
    <row r="60" spans="7:20" x14ac:dyDescent="0.25">
      <c r="G60" s="21">
        <v>56</v>
      </c>
      <c r="H60" s="19">
        <v>114.78060000000001</v>
      </c>
      <c r="I60" s="19">
        <v>0.31069999999999998</v>
      </c>
      <c r="J60" s="19"/>
      <c r="K60" s="19"/>
      <c r="L60" s="19"/>
      <c r="M60" s="19"/>
      <c r="N60" s="19">
        <v>56.2</v>
      </c>
      <c r="O60" s="19">
        <v>114.8</v>
      </c>
      <c r="P60" s="19">
        <v>196.4</v>
      </c>
      <c r="Q60" s="19"/>
      <c r="R60" s="19">
        <f t="shared" si="0"/>
        <v>7.3464052287581696</v>
      </c>
      <c r="S60" s="19">
        <f t="shared" si="1"/>
        <v>15.006535947712417</v>
      </c>
      <c r="T60" s="19">
        <f t="shared" si="2"/>
        <v>25.673202614379086</v>
      </c>
    </row>
    <row r="61" spans="7:20" x14ac:dyDescent="0.25">
      <c r="G61" s="21">
        <v>57</v>
      </c>
      <c r="H61" s="19">
        <v>113.1927</v>
      </c>
      <c r="I61" s="19">
        <v>0.31430000000000002</v>
      </c>
      <c r="J61" s="19"/>
      <c r="K61" s="19"/>
      <c r="L61" s="19"/>
      <c r="M61" s="19"/>
      <c r="N61" s="19">
        <v>54.9</v>
      </c>
      <c r="O61" s="19">
        <v>113.2</v>
      </c>
      <c r="P61" s="19">
        <v>194.8</v>
      </c>
      <c r="Q61" s="19"/>
      <c r="R61" s="19">
        <f t="shared" si="0"/>
        <v>7.1764705882352935</v>
      </c>
      <c r="S61" s="19">
        <f t="shared" si="1"/>
        <v>14.797385620915032</v>
      </c>
      <c r="T61" s="19">
        <f t="shared" si="2"/>
        <v>25.464052287581701</v>
      </c>
    </row>
    <row r="62" spans="7:20" x14ac:dyDescent="0.25">
      <c r="G62" s="21">
        <v>58</v>
      </c>
      <c r="H62" s="19">
        <v>111.99630000000001</v>
      </c>
      <c r="I62" s="19">
        <v>0.31790000000000002</v>
      </c>
      <c r="J62" s="19"/>
      <c r="K62" s="19"/>
      <c r="L62" s="19"/>
      <c r="M62" s="19"/>
      <c r="N62" s="19">
        <v>53.8</v>
      </c>
      <c r="O62" s="19">
        <v>112</v>
      </c>
      <c r="P62" s="19">
        <v>193.8</v>
      </c>
      <c r="Q62" s="19"/>
      <c r="R62" s="19">
        <f t="shared" si="0"/>
        <v>7.0326797385620905</v>
      </c>
      <c r="S62" s="19">
        <f t="shared" si="1"/>
        <v>14.640522875816993</v>
      </c>
      <c r="T62" s="19">
        <f t="shared" si="2"/>
        <v>25.333333333333332</v>
      </c>
    </row>
    <row r="63" spans="7:20" x14ac:dyDescent="0.25">
      <c r="G63" s="21">
        <v>59</v>
      </c>
      <c r="H63" s="19">
        <v>111.0103</v>
      </c>
      <c r="I63" s="19">
        <v>0.32150000000000001</v>
      </c>
      <c r="J63" s="19"/>
      <c r="K63" s="19"/>
      <c r="L63" s="19"/>
      <c r="M63" s="19"/>
      <c r="N63" s="19">
        <v>52.8</v>
      </c>
      <c r="O63" s="19">
        <v>111</v>
      </c>
      <c r="P63" s="19">
        <v>193.1</v>
      </c>
      <c r="Q63" s="19"/>
      <c r="R63" s="19">
        <f t="shared" si="0"/>
        <v>6.901960784313725</v>
      </c>
      <c r="S63" s="19">
        <f t="shared" si="1"/>
        <v>14.509803921568627</v>
      </c>
      <c r="T63" s="19">
        <f t="shared" si="2"/>
        <v>25.241830065359476</v>
      </c>
    </row>
    <row r="64" spans="7:20" x14ac:dyDescent="0.25">
      <c r="G64" s="21">
        <v>60</v>
      </c>
      <c r="H64" s="19">
        <v>109.8503</v>
      </c>
      <c r="I64" s="19">
        <v>0.32500000000000001</v>
      </c>
      <c r="J64" s="19"/>
      <c r="K64" s="19"/>
      <c r="L64" s="19"/>
      <c r="M64" s="19"/>
      <c r="N64" s="19">
        <v>51.7</v>
      </c>
      <c r="O64" s="19">
        <v>109.9</v>
      </c>
      <c r="P64" s="19">
        <v>192.1</v>
      </c>
      <c r="Q64" s="19"/>
      <c r="R64" s="19">
        <f t="shared" si="0"/>
        <v>6.7581699346405228</v>
      </c>
      <c r="S64" s="19">
        <f t="shared" si="1"/>
        <v>14.366013071895425</v>
      </c>
      <c r="T64" s="19">
        <f t="shared" si="2"/>
        <v>25.111111111111111</v>
      </c>
    </row>
    <row r="65" spans="7:20" x14ac:dyDescent="0.25">
      <c r="G65" s="21">
        <v>61</v>
      </c>
      <c r="H65" s="19">
        <v>108.2278</v>
      </c>
      <c r="I65" s="19">
        <v>0.32840000000000003</v>
      </c>
      <c r="J65" s="19"/>
      <c r="K65" s="19"/>
      <c r="L65" s="19"/>
      <c r="M65" s="19"/>
      <c r="N65" s="19">
        <v>50.5</v>
      </c>
      <c r="O65" s="19">
        <v>108.2</v>
      </c>
      <c r="P65" s="19">
        <v>190.3</v>
      </c>
      <c r="Q65" s="19"/>
      <c r="R65" s="19">
        <f t="shared" si="0"/>
        <v>6.6013071895424833</v>
      </c>
      <c r="S65" s="19">
        <f t="shared" si="1"/>
        <v>14.143790849673202</v>
      </c>
      <c r="T65" s="19">
        <f t="shared" si="2"/>
        <v>24.875816993464053</v>
      </c>
    </row>
    <row r="66" spans="7:20" x14ac:dyDescent="0.25">
      <c r="G66" s="21">
        <v>62</v>
      </c>
      <c r="H66" s="19">
        <v>106.57259999999999</v>
      </c>
      <c r="I66" s="19">
        <v>0.33179999999999998</v>
      </c>
      <c r="J66" s="19"/>
      <c r="K66" s="19"/>
      <c r="L66" s="19"/>
      <c r="M66" s="19"/>
      <c r="N66" s="19">
        <v>49.3</v>
      </c>
      <c r="O66" s="19">
        <v>106.6</v>
      </c>
      <c r="P66" s="19">
        <v>188.3</v>
      </c>
      <c r="Q66" s="19"/>
      <c r="R66" s="19">
        <f t="shared" si="0"/>
        <v>6.4444444444444438</v>
      </c>
      <c r="S66" s="19">
        <f t="shared" si="1"/>
        <v>13.934640522875815</v>
      </c>
      <c r="T66" s="19">
        <f t="shared" si="2"/>
        <v>24.614379084967322</v>
      </c>
    </row>
    <row r="67" spans="7:20" x14ac:dyDescent="0.25">
      <c r="G67" s="21">
        <v>63</v>
      </c>
      <c r="H67" s="19">
        <v>105.63639999999999</v>
      </c>
      <c r="I67" s="19">
        <v>0.33510000000000001</v>
      </c>
      <c r="J67" s="19"/>
      <c r="K67" s="19"/>
      <c r="L67" s="19"/>
      <c r="M67" s="19"/>
      <c r="N67" s="19">
        <v>48.4</v>
      </c>
      <c r="O67" s="19">
        <v>105.6</v>
      </c>
      <c r="P67" s="19">
        <v>187.6</v>
      </c>
      <c r="Q67" s="19"/>
      <c r="R67" s="19">
        <f t="shared" si="0"/>
        <v>6.3267973856209148</v>
      </c>
      <c r="S67" s="19">
        <f t="shared" si="1"/>
        <v>13.80392156862745</v>
      </c>
      <c r="T67" s="19">
        <f t="shared" si="2"/>
        <v>24.522875816993462</v>
      </c>
    </row>
    <row r="68" spans="7:20" x14ac:dyDescent="0.25">
      <c r="G68" s="21">
        <v>64</v>
      </c>
      <c r="H68" s="19">
        <v>106.0046</v>
      </c>
      <c r="I68" s="19">
        <v>0.33839999999999998</v>
      </c>
      <c r="J68" s="19"/>
      <c r="K68" s="19"/>
      <c r="L68" s="19"/>
      <c r="M68" s="19"/>
      <c r="N68" s="19">
        <v>48.1</v>
      </c>
      <c r="O68" s="19">
        <v>106</v>
      </c>
      <c r="P68" s="19">
        <v>189.2</v>
      </c>
      <c r="Q68" s="19"/>
      <c r="R68" s="19">
        <f t="shared" si="0"/>
        <v>6.2875816993464051</v>
      </c>
      <c r="S68" s="19">
        <f t="shared" si="1"/>
        <v>13.856209150326796</v>
      </c>
      <c r="T68" s="19">
        <f t="shared" si="2"/>
        <v>24.732026143790847</v>
      </c>
    </row>
    <row r="69" spans="7:20" x14ac:dyDescent="0.25">
      <c r="G69" s="21">
        <v>65</v>
      </c>
      <c r="H69" s="19">
        <v>107.0249</v>
      </c>
      <c r="I69" s="19">
        <v>0.34160000000000001</v>
      </c>
      <c r="J69" s="19"/>
      <c r="K69" s="19"/>
      <c r="L69" s="19"/>
      <c r="M69" s="19"/>
      <c r="N69" s="19">
        <v>48.1</v>
      </c>
      <c r="O69" s="19">
        <v>107</v>
      </c>
      <c r="P69" s="19">
        <v>191.9</v>
      </c>
      <c r="Q69" s="19"/>
      <c r="R69" s="19">
        <f t="shared" ref="R69:R94" si="3">N69/7.65</f>
        <v>6.2875816993464051</v>
      </c>
      <c r="S69" s="19">
        <f t="shared" ref="S69:S94" si="4">O69/7.65</f>
        <v>13.986928104575163</v>
      </c>
      <c r="T69" s="19">
        <f t="shared" ref="T69:T94" si="5">P69/7.65</f>
        <v>25.084967320261438</v>
      </c>
    </row>
    <row r="70" spans="7:20" x14ac:dyDescent="0.25">
      <c r="G70" s="21">
        <v>66</v>
      </c>
      <c r="H70" s="19">
        <v>107.4902</v>
      </c>
      <c r="I70" s="19">
        <v>0.34470000000000001</v>
      </c>
      <c r="J70" s="19"/>
      <c r="K70" s="19"/>
      <c r="L70" s="19"/>
      <c r="M70" s="19"/>
      <c r="N70" s="19">
        <v>47.9</v>
      </c>
      <c r="O70" s="19">
        <v>107.5</v>
      </c>
      <c r="P70" s="19">
        <v>193.7</v>
      </c>
      <c r="Q70" s="19"/>
      <c r="R70" s="19">
        <f t="shared" si="3"/>
        <v>6.261437908496732</v>
      </c>
      <c r="S70" s="19">
        <f t="shared" si="4"/>
        <v>14.052287581699346</v>
      </c>
      <c r="T70" s="19">
        <f t="shared" si="5"/>
        <v>25.320261437908496</v>
      </c>
    </row>
    <row r="71" spans="7:20" x14ac:dyDescent="0.25">
      <c r="G71" s="21">
        <v>67</v>
      </c>
      <c r="H71" s="19">
        <v>106.6026</v>
      </c>
      <c r="I71" s="19">
        <v>0.3478</v>
      </c>
      <c r="J71" s="19"/>
      <c r="K71" s="19"/>
      <c r="L71" s="19"/>
      <c r="M71" s="19"/>
      <c r="N71" s="19">
        <v>47.1</v>
      </c>
      <c r="O71" s="19">
        <v>106.6</v>
      </c>
      <c r="P71" s="19">
        <v>193</v>
      </c>
      <c r="Q71" s="19"/>
      <c r="R71" s="19">
        <f t="shared" si="3"/>
        <v>6.1568627450980395</v>
      </c>
      <c r="S71" s="19">
        <f t="shared" si="4"/>
        <v>13.934640522875815</v>
      </c>
      <c r="T71" s="19">
        <f t="shared" si="5"/>
        <v>25.22875816993464</v>
      </c>
    </row>
    <row r="72" spans="7:20" x14ac:dyDescent="0.25">
      <c r="G72" s="21">
        <v>68</v>
      </c>
      <c r="H72" s="19">
        <v>104.7878</v>
      </c>
      <c r="I72" s="19">
        <v>0.35070000000000001</v>
      </c>
      <c r="J72" s="19"/>
      <c r="K72" s="19"/>
      <c r="L72" s="19"/>
      <c r="M72" s="19"/>
      <c r="N72" s="19">
        <v>45.9</v>
      </c>
      <c r="O72" s="19">
        <v>104.8</v>
      </c>
      <c r="P72" s="19">
        <v>190.5</v>
      </c>
      <c r="Q72" s="19"/>
      <c r="R72" s="19">
        <f t="shared" si="3"/>
        <v>5.9999999999999991</v>
      </c>
      <c r="S72" s="19">
        <f t="shared" si="4"/>
        <v>13.699346405228757</v>
      </c>
      <c r="T72" s="19">
        <f t="shared" si="5"/>
        <v>24.901960784313726</v>
      </c>
    </row>
    <row r="73" spans="7:20" x14ac:dyDescent="0.25">
      <c r="G73" s="21">
        <v>69</v>
      </c>
      <c r="H73" s="19">
        <v>102.69450000000001</v>
      </c>
      <c r="I73" s="19">
        <v>0.35360000000000003</v>
      </c>
      <c r="J73" s="19"/>
      <c r="K73" s="19"/>
      <c r="L73" s="19"/>
      <c r="M73" s="19"/>
      <c r="N73" s="19">
        <v>44.6</v>
      </c>
      <c r="O73" s="19">
        <v>102.7</v>
      </c>
      <c r="P73" s="19">
        <v>187.5</v>
      </c>
      <c r="Q73" s="19"/>
      <c r="R73" s="19">
        <f t="shared" si="3"/>
        <v>5.8300653594771239</v>
      </c>
      <c r="S73" s="19">
        <f t="shared" si="4"/>
        <v>13.42483660130719</v>
      </c>
      <c r="T73" s="19">
        <f t="shared" si="5"/>
        <v>24.509803921568626</v>
      </c>
    </row>
    <row r="74" spans="7:20" x14ac:dyDescent="0.25">
      <c r="G74" s="21">
        <v>70</v>
      </c>
      <c r="H74" s="19">
        <v>100.7466</v>
      </c>
      <c r="I74" s="19">
        <v>0.35649999999999998</v>
      </c>
      <c r="J74" s="19"/>
      <c r="K74" s="19"/>
      <c r="L74" s="19"/>
      <c r="M74" s="19"/>
      <c r="N74" s="19">
        <v>43.4</v>
      </c>
      <c r="O74" s="19">
        <v>100.7</v>
      </c>
      <c r="P74" s="19">
        <v>184.7</v>
      </c>
      <c r="Q74" s="19"/>
      <c r="R74" s="19">
        <f t="shared" si="3"/>
        <v>5.6732026143790844</v>
      </c>
      <c r="S74" s="19">
        <f t="shared" si="4"/>
        <v>13.163398692810457</v>
      </c>
      <c r="T74" s="19">
        <f t="shared" si="5"/>
        <v>24.143790849673199</v>
      </c>
    </row>
    <row r="75" spans="7:20" x14ac:dyDescent="0.25">
      <c r="G75" s="21">
        <v>71</v>
      </c>
      <c r="H75" s="19">
        <v>98.986099999999993</v>
      </c>
      <c r="I75" s="19">
        <v>0.35930000000000001</v>
      </c>
      <c r="J75" s="19"/>
      <c r="K75" s="19"/>
      <c r="L75" s="19"/>
      <c r="M75" s="19"/>
      <c r="N75" s="19">
        <v>42.3</v>
      </c>
      <c r="O75" s="19">
        <v>99</v>
      </c>
      <c r="P75" s="19">
        <v>182.3</v>
      </c>
      <c r="Q75" s="19"/>
      <c r="R75" s="19">
        <f t="shared" si="3"/>
        <v>5.5294117647058814</v>
      </c>
      <c r="S75" s="19">
        <f t="shared" si="4"/>
        <v>12.941176470588236</v>
      </c>
      <c r="T75" s="19">
        <f t="shared" si="5"/>
        <v>23.830065359477125</v>
      </c>
    </row>
    <row r="76" spans="7:20" x14ac:dyDescent="0.25">
      <c r="G76" s="21">
        <v>72</v>
      </c>
      <c r="H76" s="19">
        <v>97.418300000000002</v>
      </c>
      <c r="I76" s="19">
        <v>0.36199999999999999</v>
      </c>
      <c r="J76" s="19"/>
      <c r="K76" s="19"/>
      <c r="L76" s="19"/>
      <c r="M76" s="19"/>
      <c r="N76" s="19">
        <v>41.3</v>
      </c>
      <c r="O76" s="19">
        <v>97.4</v>
      </c>
      <c r="P76" s="19">
        <v>180.1</v>
      </c>
      <c r="Q76" s="19"/>
      <c r="R76" s="19">
        <f t="shared" si="3"/>
        <v>5.3986928104575158</v>
      </c>
      <c r="S76" s="19">
        <f t="shared" si="4"/>
        <v>12.732026143790851</v>
      </c>
      <c r="T76" s="19">
        <f t="shared" si="5"/>
        <v>23.542483660130717</v>
      </c>
    </row>
    <row r="77" spans="7:20" x14ac:dyDescent="0.25">
      <c r="G77" s="21">
        <v>73</v>
      </c>
      <c r="H77" s="19">
        <v>96.044899999999998</v>
      </c>
      <c r="I77" s="19">
        <v>0.36470000000000002</v>
      </c>
      <c r="J77" s="19"/>
      <c r="K77" s="19"/>
      <c r="L77" s="19"/>
      <c r="M77" s="19"/>
      <c r="N77" s="19">
        <v>40.4</v>
      </c>
      <c r="O77" s="19">
        <v>96</v>
      </c>
      <c r="P77" s="19">
        <v>178.3</v>
      </c>
      <c r="Q77" s="19"/>
      <c r="R77" s="19">
        <f t="shared" si="3"/>
        <v>5.2810457516339868</v>
      </c>
      <c r="S77" s="19">
        <f t="shared" si="4"/>
        <v>12.549019607843137</v>
      </c>
      <c r="T77" s="19">
        <f t="shared" si="5"/>
        <v>23.307189542483659</v>
      </c>
    </row>
    <row r="78" spans="7:20" x14ac:dyDescent="0.25">
      <c r="G78" s="21">
        <v>74</v>
      </c>
      <c r="H78" s="19">
        <v>94.833299999999994</v>
      </c>
      <c r="I78" s="19">
        <v>0.36730000000000002</v>
      </c>
      <c r="J78" s="19"/>
      <c r="K78" s="19"/>
      <c r="L78" s="19"/>
      <c r="M78" s="19"/>
      <c r="N78" s="19">
        <v>39.6</v>
      </c>
      <c r="O78" s="19">
        <v>94.8</v>
      </c>
      <c r="P78" s="19">
        <v>176.7</v>
      </c>
      <c r="Q78" s="19"/>
      <c r="R78" s="19">
        <f t="shared" si="3"/>
        <v>5.1764705882352944</v>
      </c>
      <c r="S78" s="19">
        <f t="shared" si="4"/>
        <v>12.392156862745097</v>
      </c>
      <c r="T78" s="19">
        <f t="shared" si="5"/>
        <v>23.098039215686271</v>
      </c>
    </row>
    <row r="79" spans="7:20" x14ac:dyDescent="0.25">
      <c r="G79" s="19">
        <v>75</v>
      </c>
      <c r="H79" s="19">
        <v>93.730500000000006</v>
      </c>
      <c r="I79" s="19">
        <v>0.36990000000000001</v>
      </c>
      <c r="J79" s="19"/>
      <c r="K79" s="19"/>
      <c r="L79" s="19"/>
      <c r="M79" s="19"/>
      <c r="N79" s="19">
        <v>38.9</v>
      </c>
      <c r="O79" s="19">
        <v>93.7</v>
      </c>
      <c r="P79" s="19">
        <v>175.3</v>
      </c>
      <c r="Q79" s="19"/>
      <c r="R79" s="19">
        <f t="shared" si="3"/>
        <v>5.0849673202614376</v>
      </c>
      <c r="S79" s="19">
        <f t="shared" si="4"/>
        <v>12.248366013071895</v>
      </c>
      <c r="T79" s="19">
        <f t="shared" si="5"/>
        <v>22.915032679738562</v>
      </c>
    </row>
    <row r="80" spans="7:20" x14ac:dyDescent="0.25">
      <c r="G80" s="21">
        <v>76</v>
      </c>
      <c r="H80" s="19">
        <v>92.683400000000006</v>
      </c>
      <c r="I80" s="19">
        <v>0.37240000000000001</v>
      </c>
      <c r="J80" s="19"/>
      <c r="K80" s="19"/>
      <c r="L80" s="19"/>
      <c r="M80" s="19"/>
      <c r="N80" s="19">
        <v>38.1</v>
      </c>
      <c r="O80" s="19">
        <v>92.7</v>
      </c>
      <c r="P80" s="19">
        <v>174</v>
      </c>
      <c r="Q80" s="19"/>
      <c r="R80" s="19">
        <f t="shared" si="3"/>
        <v>4.9803921568627452</v>
      </c>
      <c r="S80" s="19">
        <f t="shared" si="4"/>
        <v>12.117647058823529</v>
      </c>
      <c r="T80" s="19">
        <f t="shared" si="5"/>
        <v>22.745098039215684</v>
      </c>
    </row>
    <row r="81" spans="7:20" x14ac:dyDescent="0.25">
      <c r="G81" s="19">
        <v>77</v>
      </c>
      <c r="H81" s="19">
        <v>91.6387</v>
      </c>
      <c r="I81" s="19">
        <v>0.375</v>
      </c>
      <c r="J81" s="19"/>
      <c r="K81" s="19"/>
      <c r="L81" s="19"/>
      <c r="M81" s="19"/>
      <c r="N81" s="19">
        <v>37.4</v>
      </c>
      <c r="O81" s="19">
        <v>91.6</v>
      </c>
      <c r="P81" s="19">
        <v>172.7</v>
      </c>
      <c r="Q81" s="19"/>
      <c r="R81" s="19">
        <f t="shared" si="3"/>
        <v>4.8888888888888884</v>
      </c>
      <c r="S81" s="19">
        <f t="shared" si="4"/>
        <v>11.973856209150325</v>
      </c>
      <c r="T81" s="19">
        <f t="shared" si="5"/>
        <v>22.575163398692808</v>
      </c>
    </row>
    <row r="82" spans="7:20" x14ac:dyDescent="0.25">
      <c r="G82" s="21">
        <v>78</v>
      </c>
      <c r="H82" s="19">
        <v>90.558300000000003</v>
      </c>
      <c r="I82" s="19">
        <v>0.3775</v>
      </c>
      <c r="J82" s="19"/>
      <c r="K82" s="19"/>
      <c r="L82" s="19"/>
      <c r="M82" s="19"/>
      <c r="N82" s="19">
        <v>36.700000000000003</v>
      </c>
      <c r="O82" s="19">
        <v>90.6</v>
      </c>
      <c r="P82" s="19">
        <v>171.3</v>
      </c>
      <c r="Q82" s="19"/>
      <c r="R82" s="19">
        <f t="shared" si="3"/>
        <v>4.7973856209150325</v>
      </c>
      <c r="S82" s="19">
        <f t="shared" si="4"/>
        <v>11.84313725490196</v>
      </c>
      <c r="T82" s="19">
        <f t="shared" si="5"/>
        <v>22.3921568627451</v>
      </c>
    </row>
    <row r="83" spans="7:20" x14ac:dyDescent="0.25">
      <c r="G83" s="21">
        <v>79</v>
      </c>
      <c r="H83" s="19">
        <v>89.464799999999997</v>
      </c>
      <c r="I83" s="19">
        <v>0.37990000000000002</v>
      </c>
      <c r="J83" s="19"/>
      <c r="K83" s="19"/>
      <c r="L83" s="19"/>
      <c r="M83" s="19"/>
      <c r="N83" s="19">
        <v>36</v>
      </c>
      <c r="O83" s="19">
        <v>89.5</v>
      </c>
      <c r="P83" s="19">
        <v>169.8</v>
      </c>
      <c r="Q83" s="19"/>
      <c r="R83" s="19">
        <f t="shared" si="3"/>
        <v>4.7058823529411766</v>
      </c>
      <c r="S83" s="19">
        <f t="shared" si="4"/>
        <v>11.699346405228757</v>
      </c>
      <c r="T83" s="19">
        <f t="shared" si="5"/>
        <v>22.196078431372548</v>
      </c>
    </row>
    <row r="84" spans="7:20" x14ac:dyDescent="0.25">
      <c r="G84" s="21">
        <v>80</v>
      </c>
      <c r="H84" s="19">
        <v>88.395899999999997</v>
      </c>
      <c r="I84" s="19">
        <v>0.38240000000000002</v>
      </c>
      <c r="J84" s="19"/>
      <c r="K84" s="19"/>
      <c r="L84" s="19"/>
      <c r="M84" s="19"/>
      <c r="N84" s="19">
        <v>35.299999999999997</v>
      </c>
      <c r="O84" s="19">
        <v>88.4</v>
      </c>
      <c r="P84" s="19">
        <v>168.4</v>
      </c>
      <c r="Q84" s="19"/>
      <c r="R84" s="19">
        <f t="shared" si="3"/>
        <v>4.6143790849673199</v>
      </c>
      <c r="S84" s="19">
        <f t="shared" si="4"/>
        <v>11.555555555555555</v>
      </c>
      <c r="T84" s="19">
        <f t="shared" si="5"/>
        <v>22.013071895424837</v>
      </c>
    </row>
    <row r="85" spans="7:20" x14ac:dyDescent="0.25">
      <c r="G85" s="21">
        <v>81</v>
      </c>
      <c r="H85" s="19">
        <v>87.389200000000002</v>
      </c>
      <c r="I85" s="19">
        <v>0.38479999999999998</v>
      </c>
      <c r="J85" s="19"/>
      <c r="K85" s="19"/>
      <c r="L85" s="19"/>
      <c r="M85" s="19"/>
      <c r="N85" s="19">
        <v>34.700000000000003</v>
      </c>
      <c r="O85" s="19">
        <v>87.4</v>
      </c>
      <c r="P85" s="19">
        <v>167.1</v>
      </c>
      <c r="Q85" s="19"/>
      <c r="R85" s="19">
        <f t="shared" si="3"/>
        <v>4.5359477124183005</v>
      </c>
      <c r="S85" s="19">
        <f t="shared" si="4"/>
        <v>11.42483660130719</v>
      </c>
      <c r="T85" s="19">
        <f t="shared" si="5"/>
        <v>21.843137254901958</v>
      </c>
    </row>
    <row r="86" spans="7:20" x14ac:dyDescent="0.25">
      <c r="G86" s="21">
        <v>82</v>
      </c>
      <c r="H86" s="19">
        <v>86.482500000000002</v>
      </c>
      <c r="I86" s="19">
        <v>0.38729999999999998</v>
      </c>
      <c r="J86" s="19"/>
      <c r="K86" s="19"/>
      <c r="L86" s="19"/>
      <c r="M86" s="19"/>
      <c r="N86" s="19">
        <v>34.1</v>
      </c>
      <c r="O86" s="19">
        <v>86.5</v>
      </c>
      <c r="P86" s="19">
        <v>165.9</v>
      </c>
      <c r="Q86" s="19"/>
      <c r="R86" s="19">
        <f t="shared" si="3"/>
        <v>4.4575163398692812</v>
      </c>
      <c r="S86" s="19">
        <f t="shared" si="4"/>
        <v>11.307189542483659</v>
      </c>
      <c r="T86" s="19">
        <f t="shared" si="5"/>
        <v>21.686274509803923</v>
      </c>
    </row>
    <row r="87" spans="7:20" x14ac:dyDescent="0.25">
      <c r="G87" s="21">
        <v>83</v>
      </c>
      <c r="H87" s="19">
        <v>85.713300000000004</v>
      </c>
      <c r="I87" s="19">
        <v>0.38969999999999999</v>
      </c>
      <c r="J87" s="19"/>
      <c r="K87" s="19"/>
      <c r="L87" s="19"/>
      <c r="M87" s="19"/>
      <c r="N87" s="19">
        <v>33.5</v>
      </c>
      <c r="O87" s="19">
        <v>85.7</v>
      </c>
      <c r="P87" s="19">
        <v>165</v>
      </c>
      <c r="Q87" s="19"/>
      <c r="R87" s="19">
        <f t="shared" si="3"/>
        <v>4.379084967320261</v>
      </c>
      <c r="S87" s="19">
        <f t="shared" si="4"/>
        <v>11.202614379084967</v>
      </c>
      <c r="T87" s="19">
        <f t="shared" si="5"/>
        <v>21.56862745098039</v>
      </c>
    </row>
    <row r="88" spans="7:20" x14ac:dyDescent="0.25">
      <c r="G88" s="21">
        <v>84</v>
      </c>
      <c r="H88" s="19">
        <v>85.119399999999999</v>
      </c>
      <c r="I88" s="19">
        <v>0.39200000000000002</v>
      </c>
      <c r="J88" s="19"/>
      <c r="K88" s="19"/>
      <c r="L88" s="19"/>
      <c r="M88" s="19"/>
      <c r="N88" s="19">
        <v>33</v>
      </c>
      <c r="O88" s="19">
        <v>85.1</v>
      </c>
      <c r="P88" s="19">
        <v>164.5</v>
      </c>
      <c r="Q88" s="19"/>
      <c r="R88" s="19">
        <f t="shared" si="3"/>
        <v>4.3137254901960782</v>
      </c>
      <c r="S88" s="19">
        <f t="shared" si="4"/>
        <v>11.124183006535947</v>
      </c>
      <c r="T88" s="19">
        <f t="shared" si="5"/>
        <v>21.503267973856207</v>
      </c>
    </row>
    <row r="89" spans="7:20" x14ac:dyDescent="0.25">
      <c r="G89" s="21">
        <v>85</v>
      </c>
      <c r="H89" s="19">
        <v>84.738399999999999</v>
      </c>
      <c r="I89" s="19">
        <v>0.39439999999999997</v>
      </c>
      <c r="J89" s="19"/>
      <c r="K89" s="19"/>
      <c r="L89" s="19"/>
      <c r="M89" s="19"/>
      <c r="N89" s="19">
        <v>32.700000000000003</v>
      </c>
      <c r="O89" s="19">
        <v>84.7</v>
      </c>
      <c r="P89" s="19">
        <v>164.3</v>
      </c>
      <c r="Q89" s="19"/>
      <c r="R89" s="19">
        <f t="shared" si="3"/>
        <v>4.2745098039215685</v>
      </c>
      <c r="S89" s="19">
        <f t="shared" si="4"/>
        <v>11.071895424836601</v>
      </c>
      <c r="T89" s="19">
        <f t="shared" si="5"/>
        <v>21.477124183006538</v>
      </c>
    </row>
    <row r="90" spans="7:20" x14ac:dyDescent="0.25">
      <c r="G90" s="21">
        <v>86</v>
      </c>
      <c r="H90" s="19">
        <v>84.608000000000004</v>
      </c>
      <c r="I90" s="19">
        <v>0.39679999999999999</v>
      </c>
      <c r="J90" s="19"/>
      <c r="K90" s="19"/>
      <c r="L90" s="19"/>
      <c r="M90" s="19"/>
      <c r="N90" s="19">
        <v>32.4</v>
      </c>
      <c r="O90" s="19">
        <v>84.6</v>
      </c>
      <c r="P90" s="19">
        <v>164.6</v>
      </c>
      <c r="Q90" s="19"/>
      <c r="R90" s="19">
        <f t="shared" si="3"/>
        <v>4.2352941176470589</v>
      </c>
      <c r="S90" s="19">
        <f t="shared" si="4"/>
        <v>11.058823529411763</v>
      </c>
      <c r="T90" s="19">
        <f t="shared" si="5"/>
        <v>21.516339869281044</v>
      </c>
    </row>
    <row r="91" spans="7:20" x14ac:dyDescent="0.25">
      <c r="G91" s="21">
        <v>87</v>
      </c>
      <c r="H91" s="19">
        <v>84.766000000000005</v>
      </c>
      <c r="I91" s="19">
        <v>0.39910000000000001</v>
      </c>
      <c r="J91" s="19"/>
      <c r="K91" s="19"/>
      <c r="L91" s="19"/>
      <c r="M91" s="19"/>
      <c r="N91" s="19">
        <v>32.200000000000003</v>
      </c>
      <c r="O91" s="19">
        <v>84.8</v>
      </c>
      <c r="P91" s="19">
        <v>165.5</v>
      </c>
      <c r="Q91" s="19"/>
      <c r="R91" s="19">
        <f t="shared" si="3"/>
        <v>4.2091503267973858</v>
      </c>
      <c r="S91" s="19">
        <f t="shared" si="4"/>
        <v>11.084967320261438</v>
      </c>
      <c r="T91" s="19">
        <f t="shared" si="5"/>
        <v>21.633986928104573</v>
      </c>
    </row>
    <row r="92" spans="7:20" x14ac:dyDescent="0.25">
      <c r="G92" s="21">
        <v>88</v>
      </c>
      <c r="H92" s="19">
        <v>85.249899999999997</v>
      </c>
      <c r="I92" s="19">
        <v>0.40150000000000002</v>
      </c>
      <c r="J92" s="19"/>
      <c r="K92" s="19"/>
      <c r="L92" s="19"/>
      <c r="M92" s="19"/>
      <c r="N92" s="19">
        <v>32.200000000000003</v>
      </c>
      <c r="O92" s="19">
        <v>85.2</v>
      </c>
      <c r="P92" s="19">
        <v>167</v>
      </c>
      <c r="Q92" s="19"/>
      <c r="R92" s="19">
        <f t="shared" si="3"/>
        <v>4.2091503267973858</v>
      </c>
      <c r="S92" s="19">
        <f t="shared" si="4"/>
        <v>11.137254901960784</v>
      </c>
      <c r="T92" s="19">
        <f t="shared" si="5"/>
        <v>21.830065359477125</v>
      </c>
    </row>
    <row r="93" spans="7:20" x14ac:dyDescent="0.25">
      <c r="G93" s="21">
        <v>89</v>
      </c>
      <c r="H93" s="19">
        <v>86.097499999999997</v>
      </c>
      <c r="I93" s="19">
        <v>0.40379999999999999</v>
      </c>
      <c r="J93" s="19"/>
      <c r="K93" s="19"/>
      <c r="L93" s="19"/>
      <c r="M93" s="19"/>
      <c r="N93" s="19">
        <v>32.200000000000003</v>
      </c>
      <c r="O93" s="19">
        <v>86.1</v>
      </c>
      <c r="P93" s="19">
        <v>169.2</v>
      </c>
      <c r="Q93" s="19"/>
      <c r="R93" s="19">
        <f t="shared" si="3"/>
        <v>4.2091503267973858</v>
      </c>
      <c r="S93" s="19">
        <f t="shared" si="4"/>
        <v>11.254901960784313</v>
      </c>
      <c r="T93" s="19">
        <f t="shared" si="5"/>
        <v>22.117647058823525</v>
      </c>
    </row>
    <row r="94" spans="7:20" x14ac:dyDescent="0.25">
      <c r="G94" s="21">
        <v>90</v>
      </c>
      <c r="H94" s="19">
        <v>87.346400000000003</v>
      </c>
      <c r="I94" s="19">
        <v>0.40620000000000001</v>
      </c>
      <c r="J94" s="19"/>
      <c r="K94" s="19"/>
      <c r="L94" s="19"/>
      <c r="M94" s="19"/>
      <c r="N94" s="19">
        <v>32.5</v>
      </c>
      <c r="O94" s="19">
        <v>87.3</v>
      </c>
      <c r="P94" s="19">
        <v>172.2</v>
      </c>
      <c r="Q94" s="19"/>
      <c r="R94" s="19">
        <f t="shared" si="3"/>
        <v>4.2483660130718954</v>
      </c>
      <c r="S94" s="19">
        <f t="shared" si="4"/>
        <v>11.411764705882351</v>
      </c>
      <c r="T94" s="19">
        <f t="shared" si="5"/>
        <v>22.509803921568626</v>
      </c>
    </row>
    <row r="95" spans="7:20" x14ac:dyDescent="0.25"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</row>
    <row r="96" spans="7:20" x14ac:dyDescent="0.25"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</row>
    <row r="97" spans="7:20" x14ac:dyDescent="0.25"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</row>
    <row r="98" spans="7:20" x14ac:dyDescent="0.25"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</row>
  </sheetData>
  <sheetProtection password="CD7B" sheet="1" objects="1" scenarios="1" selectLockedCells="1"/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"/>
  <sheetViews>
    <sheetView showGridLines="0" showRowColHeaders="0" zoomScale="115" zoomScaleNormal="115" workbookViewId="0">
      <selection activeCell="A4" sqref="A4"/>
    </sheetView>
  </sheetViews>
  <sheetFormatPr defaultRowHeight="15" x14ac:dyDescent="0.25"/>
  <cols>
    <col min="1" max="1" width="20.28515625" customWidth="1"/>
    <col min="2" max="2" width="28.28515625" bestFit="1" customWidth="1"/>
    <col min="3" max="3" width="9.140625" customWidth="1"/>
    <col min="4" max="4" width="19.42578125" customWidth="1"/>
    <col min="5" max="5" width="20.85546875" bestFit="1" customWidth="1"/>
    <col min="7" max="20" width="0" hidden="1" customWidth="1"/>
    <col min="23" max="23" width="12" bestFit="1" customWidth="1"/>
  </cols>
  <sheetData>
    <row r="1" spans="1:20" ht="28.5" x14ac:dyDescent="0.45">
      <c r="A1" s="12" t="s">
        <v>25</v>
      </c>
    </row>
    <row r="2" spans="1:20" ht="15.75" thickBot="1" x14ac:dyDescent="0.3">
      <c r="H2" t="s">
        <v>8</v>
      </c>
      <c r="K2" t="s">
        <v>8</v>
      </c>
      <c r="N2" t="s">
        <v>8</v>
      </c>
      <c r="R2" t="s">
        <v>14</v>
      </c>
    </row>
    <row r="3" spans="1:20" ht="33" thickTop="1" thickBot="1" x14ac:dyDescent="0.55000000000000004">
      <c r="A3" s="2" t="s">
        <v>13</v>
      </c>
      <c r="B3" s="2" t="s">
        <v>49</v>
      </c>
      <c r="C3" s="1"/>
      <c r="D3" s="2" t="s">
        <v>20</v>
      </c>
      <c r="E3" s="2" t="s">
        <v>12</v>
      </c>
      <c r="G3" s="19" t="s">
        <v>0</v>
      </c>
      <c r="H3" s="20" t="s">
        <v>1</v>
      </c>
      <c r="I3" s="20" t="s">
        <v>2</v>
      </c>
      <c r="J3" s="20"/>
      <c r="K3" s="20" t="s">
        <v>3</v>
      </c>
      <c r="L3" s="20" t="s">
        <v>4</v>
      </c>
      <c r="M3" s="20"/>
      <c r="N3" s="20" t="s">
        <v>9</v>
      </c>
      <c r="O3" s="20" t="s">
        <v>10</v>
      </c>
      <c r="P3" s="20" t="s">
        <v>11</v>
      </c>
      <c r="Q3" s="20"/>
      <c r="R3" s="20" t="s">
        <v>9</v>
      </c>
      <c r="S3" s="20" t="s">
        <v>10</v>
      </c>
      <c r="T3" s="20" t="s">
        <v>11</v>
      </c>
    </row>
    <row r="4" spans="1:20" ht="22.5" thickTop="1" thickBot="1" x14ac:dyDescent="0.4">
      <c r="A4" s="22"/>
      <c r="B4" s="22"/>
      <c r="C4" s="3"/>
      <c r="D4" s="4">
        <f>((((B4*7.65)/K4)^L9)-1)/(L4*L9)</f>
        <v>-4.6681221871646246</v>
      </c>
      <c r="E4" s="23">
        <f>(_xlfn.NORM.S.DIST(D4,TRUE))*100</f>
        <v>1.5198255924875911E-4</v>
      </c>
      <c r="G4" s="19">
        <v>0</v>
      </c>
      <c r="H4" s="21">
        <v>58.574199999999998</v>
      </c>
      <c r="I4" s="19">
        <v>0.4662</v>
      </c>
      <c r="J4" s="19"/>
      <c r="K4" s="19">
        <f>VLOOKUP(A4,G4:H94,2)</f>
        <v>58.574199999999998</v>
      </c>
      <c r="L4" s="19">
        <f>VLOOKUP(A4,G4:I94,3)</f>
        <v>0.4662</v>
      </c>
      <c r="M4" s="19"/>
      <c r="N4" s="19">
        <v>17.899999999999999</v>
      </c>
      <c r="O4" s="19">
        <v>58.6</v>
      </c>
      <c r="P4" s="19">
        <v>125.6</v>
      </c>
      <c r="Q4" s="19"/>
      <c r="R4" s="19">
        <f>N4/7.65</f>
        <v>2.3398692810457513</v>
      </c>
      <c r="S4" s="19">
        <f>O4/7.65</f>
        <v>7.6601307189542478</v>
      </c>
      <c r="T4" s="19">
        <f>P4/7.65</f>
        <v>16.41830065359477</v>
      </c>
    </row>
    <row r="5" spans="1:20" ht="21.75" thickTop="1" x14ac:dyDescent="0.35">
      <c r="A5" s="6"/>
      <c r="B5" s="6"/>
      <c r="C5" s="5"/>
      <c r="D5" s="7"/>
      <c r="E5" s="8"/>
      <c r="G5" s="19">
        <v>1</v>
      </c>
      <c r="H5" s="21">
        <v>62.312800000000003</v>
      </c>
      <c r="I5" s="19">
        <v>0.45889999999999997</v>
      </c>
      <c r="J5" s="19"/>
      <c r="K5" s="19"/>
      <c r="L5" s="19"/>
      <c r="M5" s="19"/>
      <c r="N5" s="19">
        <v>19.5</v>
      </c>
      <c r="O5" s="19">
        <v>62.3</v>
      </c>
      <c r="P5" s="19">
        <v>132.30000000000001</v>
      </c>
      <c r="Q5" s="19"/>
      <c r="R5" s="19">
        <f t="shared" ref="R5:T68" si="0">N5/7.65</f>
        <v>2.5490196078431371</v>
      </c>
      <c r="S5" s="19">
        <f t="shared" si="0"/>
        <v>8.1437908496732021</v>
      </c>
      <c r="T5" s="19">
        <f t="shared" si="0"/>
        <v>17.294117647058822</v>
      </c>
    </row>
    <row r="6" spans="1:20" x14ac:dyDescent="0.25">
      <c r="A6" s="9"/>
      <c r="B6" s="9"/>
      <c r="C6" s="9"/>
      <c r="D6" s="9"/>
      <c r="E6" s="9"/>
      <c r="G6" s="19">
        <v>2</v>
      </c>
      <c r="H6" s="21">
        <v>69.1965</v>
      </c>
      <c r="I6" s="19">
        <v>0.4516</v>
      </c>
      <c r="J6" s="19"/>
      <c r="K6" s="19"/>
      <c r="L6" s="19"/>
      <c r="M6" s="19"/>
      <c r="N6" s="19">
        <v>22.2</v>
      </c>
      <c r="O6" s="19">
        <v>69.2</v>
      </c>
      <c r="P6" s="19">
        <v>145.4</v>
      </c>
      <c r="Q6" s="19"/>
      <c r="R6" s="19">
        <f t="shared" si="0"/>
        <v>2.9019607843137254</v>
      </c>
      <c r="S6" s="19">
        <f t="shared" si="0"/>
        <v>9.0457516339869279</v>
      </c>
      <c r="T6" s="19">
        <f t="shared" si="0"/>
        <v>19.006535947712418</v>
      </c>
    </row>
    <row r="7" spans="1:20" x14ac:dyDescent="0.25">
      <c r="A7" s="9"/>
      <c r="B7" s="9"/>
      <c r="C7" s="9"/>
      <c r="D7" s="9"/>
      <c r="E7" s="9"/>
      <c r="G7" s="19">
        <v>3</v>
      </c>
      <c r="H7" s="21">
        <v>78.922499999999999</v>
      </c>
      <c r="I7" s="19">
        <v>0.44440000000000002</v>
      </c>
      <c r="J7" s="19"/>
      <c r="K7" s="19"/>
      <c r="L7" s="19"/>
      <c r="M7" s="19"/>
      <c r="N7" s="19">
        <v>25.9</v>
      </c>
      <c r="O7" s="19">
        <v>78.900000000000006</v>
      </c>
      <c r="P7" s="19">
        <v>164.2</v>
      </c>
      <c r="Q7" s="19"/>
      <c r="R7" s="19">
        <f t="shared" si="0"/>
        <v>3.3856209150326793</v>
      </c>
      <c r="S7" s="19">
        <f t="shared" si="0"/>
        <v>10.313725490196079</v>
      </c>
      <c r="T7" s="19">
        <f t="shared" si="0"/>
        <v>21.464052287581698</v>
      </c>
    </row>
    <row r="8" spans="1:20" x14ac:dyDescent="0.25">
      <c r="G8" s="19">
        <v>4</v>
      </c>
      <c r="H8" s="21">
        <v>91.187799999999996</v>
      </c>
      <c r="I8" s="19">
        <v>0.43709999999999999</v>
      </c>
      <c r="J8" s="19"/>
      <c r="K8" s="19"/>
      <c r="L8" s="20" t="s">
        <v>5</v>
      </c>
      <c r="M8" s="20"/>
      <c r="N8" s="20">
        <v>30.7</v>
      </c>
      <c r="O8" s="20">
        <v>91.2</v>
      </c>
      <c r="P8" s="20">
        <v>187.8</v>
      </c>
      <c r="Q8" s="20"/>
      <c r="R8" s="19">
        <f t="shared" si="0"/>
        <v>4.0130718954248366</v>
      </c>
      <c r="S8" s="19">
        <f t="shared" si="0"/>
        <v>11.921568627450981</v>
      </c>
      <c r="T8" s="19">
        <f t="shared" si="0"/>
        <v>24.549019607843139</v>
      </c>
    </row>
    <row r="9" spans="1:20" x14ac:dyDescent="0.25">
      <c r="G9" s="19">
        <v>5</v>
      </c>
      <c r="H9" s="21">
        <v>105.1525</v>
      </c>
      <c r="I9" s="19">
        <v>0.4299</v>
      </c>
      <c r="J9" s="19"/>
      <c r="K9" s="19" t="s">
        <v>7</v>
      </c>
      <c r="L9" s="19">
        <v>0.45950000000000002</v>
      </c>
      <c r="M9" s="19"/>
      <c r="N9" s="20">
        <v>36.200000000000003</v>
      </c>
      <c r="O9" s="20">
        <v>105.2</v>
      </c>
      <c r="P9" s="20">
        <v>214.4</v>
      </c>
      <c r="Q9" s="19"/>
      <c r="R9" s="19">
        <f t="shared" si="0"/>
        <v>4.7320261437908497</v>
      </c>
      <c r="S9" s="19">
        <f t="shared" si="0"/>
        <v>13.751633986928104</v>
      </c>
      <c r="T9" s="19">
        <f t="shared" si="0"/>
        <v>28.026143790849673</v>
      </c>
    </row>
    <row r="10" spans="1:20" x14ac:dyDescent="0.25">
      <c r="G10" s="19">
        <v>6</v>
      </c>
      <c r="H10" s="21">
        <v>119.136</v>
      </c>
      <c r="I10" s="19">
        <v>0.42270000000000002</v>
      </c>
      <c r="J10" s="19"/>
      <c r="K10" s="19"/>
      <c r="L10" s="19"/>
      <c r="M10" s="19"/>
      <c r="N10" s="20">
        <v>42</v>
      </c>
      <c r="O10" s="20">
        <v>119.1</v>
      </c>
      <c r="P10" s="20">
        <v>240.4</v>
      </c>
      <c r="Q10" s="19"/>
      <c r="R10" s="19">
        <f t="shared" si="0"/>
        <v>5.4901960784313726</v>
      </c>
      <c r="S10" s="19">
        <f t="shared" si="0"/>
        <v>15.56862745098039</v>
      </c>
      <c r="T10" s="19">
        <f t="shared" si="0"/>
        <v>31.424836601307188</v>
      </c>
    </row>
    <row r="11" spans="1:20" x14ac:dyDescent="0.25">
      <c r="G11" s="19">
        <v>7</v>
      </c>
      <c r="H11" s="21">
        <v>134.96770000000001</v>
      </c>
      <c r="I11" s="19">
        <v>0.41560000000000002</v>
      </c>
      <c r="J11" s="19"/>
      <c r="K11" s="19"/>
      <c r="L11" s="19"/>
      <c r="M11" s="19"/>
      <c r="N11" s="20">
        <v>48.6</v>
      </c>
      <c r="O11" s="20">
        <v>135</v>
      </c>
      <c r="P11" s="20">
        <v>269.60000000000002</v>
      </c>
      <c r="Q11" s="19"/>
      <c r="R11" s="19">
        <f t="shared" si="0"/>
        <v>6.3529411764705879</v>
      </c>
      <c r="S11" s="19">
        <f t="shared" si="0"/>
        <v>17.647058823529409</v>
      </c>
      <c r="T11" s="19">
        <f t="shared" si="0"/>
        <v>35.24183006535948</v>
      </c>
    </row>
    <row r="12" spans="1:20" x14ac:dyDescent="0.25">
      <c r="G12" s="19">
        <v>8</v>
      </c>
      <c r="H12" s="21">
        <v>154.37549999999999</v>
      </c>
      <c r="I12" s="19">
        <v>0.40849999999999997</v>
      </c>
      <c r="J12" s="19"/>
      <c r="K12" s="19"/>
      <c r="L12" s="19"/>
      <c r="M12" s="19"/>
      <c r="N12" s="20">
        <v>56.9</v>
      </c>
      <c r="O12" s="20">
        <v>154.4</v>
      </c>
      <c r="P12" s="20">
        <v>305.3</v>
      </c>
      <c r="Q12" s="19"/>
      <c r="R12" s="19">
        <f t="shared" si="0"/>
        <v>7.4379084967320255</v>
      </c>
      <c r="S12" s="19">
        <f t="shared" si="0"/>
        <v>20.183006535947712</v>
      </c>
      <c r="T12" s="19">
        <f t="shared" si="0"/>
        <v>39.908496732026144</v>
      </c>
    </row>
    <row r="13" spans="1:20" x14ac:dyDescent="0.25">
      <c r="G13" s="19">
        <v>9</v>
      </c>
      <c r="H13" s="21">
        <v>178.47319999999999</v>
      </c>
      <c r="I13" s="19">
        <v>0.40150000000000002</v>
      </c>
      <c r="J13" s="19"/>
      <c r="K13" s="19"/>
      <c r="L13" s="19"/>
      <c r="M13" s="19"/>
      <c r="N13" s="20">
        <v>67.2</v>
      </c>
      <c r="O13" s="20">
        <v>178.5</v>
      </c>
      <c r="P13" s="20">
        <v>349.4</v>
      </c>
      <c r="Q13" s="19"/>
      <c r="R13" s="19">
        <f t="shared" si="0"/>
        <v>8.7843137254901968</v>
      </c>
      <c r="S13" s="19">
        <f t="shared" si="0"/>
        <v>23.333333333333332</v>
      </c>
      <c r="T13" s="19">
        <f t="shared" si="0"/>
        <v>45.673202614379079</v>
      </c>
    </row>
    <row r="14" spans="1:20" x14ac:dyDescent="0.25">
      <c r="G14" s="19">
        <v>10</v>
      </c>
      <c r="H14" s="21">
        <v>206.57320000000001</v>
      </c>
      <c r="I14" s="19">
        <v>0.39450000000000002</v>
      </c>
      <c r="J14" s="19"/>
      <c r="K14" s="19"/>
      <c r="L14" s="19"/>
      <c r="M14" s="19"/>
      <c r="N14" s="20">
        <v>79.5</v>
      </c>
      <c r="O14" s="20">
        <v>206.6</v>
      </c>
      <c r="P14" s="20">
        <v>400.3</v>
      </c>
      <c r="Q14" s="19"/>
      <c r="R14" s="19">
        <f t="shared" si="0"/>
        <v>10.392156862745098</v>
      </c>
      <c r="S14" s="19">
        <f t="shared" si="0"/>
        <v>27.006535947712415</v>
      </c>
      <c r="T14" s="19">
        <f t="shared" si="0"/>
        <v>52.326797385620914</v>
      </c>
    </row>
    <row r="15" spans="1:20" x14ac:dyDescent="0.25">
      <c r="G15" s="19">
        <v>11</v>
      </c>
      <c r="H15" s="21">
        <v>235.8698</v>
      </c>
      <c r="I15" s="19">
        <v>0.38769999999999999</v>
      </c>
      <c r="J15" s="19"/>
      <c r="K15" s="19"/>
      <c r="L15" s="19"/>
      <c r="M15" s="19"/>
      <c r="N15" s="20">
        <v>92.6</v>
      </c>
      <c r="O15" s="20">
        <v>235.9</v>
      </c>
      <c r="P15" s="20">
        <v>452.6</v>
      </c>
      <c r="Q15" s="19"/>
      <c r="R15" s="19">
        <f t="shared" si="0"/>
        <v>12.104575163398691</v>
      </c>
      <c r="S15" s="19">
        <f t="shared" si="0"/>
        <v>30.836601307189543</v>
      </c>
      <c r="T15" s="19">
        <f t="shared" si="0"/>
        <v>59.16339869281046</v>
      </c>
    </row>
    <row r="16" spans="1:20" x14ac:dyDescent="0.25">
      <c r="G16" s="19">
        <v>12</v>
      </c>
      <c r="H16" s="21">
        <v>262.6764</v>
      </c>
      <c r="I16" s="19">
        <v>0.38090000000000002</v>
      </c>
      <c r="J16" s="19"/>
      <c r="K16" s="19"/>
      <c r="L16" s="19"/>
      <c r="M16" s="19"/>
      <c r="N16" s="20">
        <v>105.3</v>
      </c>
      <c r="O16" s="20">
        <v>262.7</v>
      </c>
      <c r="P16" s="20">
        <v>499.1</v>
      </c>
      <c r="Q16" s="19"/>
      <c r="R16" s="19">
        <f t="shared" si="0"/>
        <v>13.76470588235294</v>
      </c>
      <c r="S16" s="19">
        <f t="shared" si="0"/>
        <v>34.33986928104575</v>
      </c>
      <c r="T16" s="19">
        <f t="shared" si="0"/>
        <v>65.24183006535948</v>
      </c>
    </row>
    <row r="17" spans="1:20" x14ac:dyDescent="0.25">
      <c r="G17" s="19">
        <v>13</v>
      </c>
      <c r="H17" s="21">
        <v>283.49689999999998</v>
      </c>
      <c r="I17" s="19">
        <v>0.37419999999999998</v>
      </c>
      <c r="J17" s="19"/>
      <c r="K17" s="19"/>
      <c r="L17" s="19"/>
      <c r="M17" s="19"/>
      <c r="N17" s="20">
        <v>115.9</v>
      </c>
      <c r="O17" s="20">
        <v>283.5</v>
      </c>
      <c r="P17" s="20">
        <v>533.4</v>
      </c>
      <c r="Q17" s="19"/>
      <c r="R17" s="19">
        <f t="shared" si="0"/>
        <v>15.15032679738562</v>
      </c>
      <c r="S17" s="19">
        <f t="shared" si="0"/>
        <v>37.058823529411761</v>
      </c>
      <c r="T17" s="19">
        <f t="shared" si="0"/>
        <v>69.725490196078425</v>
      </c>
    </row>
    <row r="18" spans="1:20" x14ac:dyDescent="0.25">
      <c r="G18" s="19">
        <v>14</v>
      </c>
      <c r="H18" s="21">
        <v>296.21839999999997</v>
      </c>
      <c r="I18" s="19">
        <v>0.36770000000000003</v>
      </c>
      <c r="J18" s="19"/>
      <c r="K18" s="19"/>
      <c r="L18" s="19"/>
      <c r="M18" s="19"/>
      <c r="N18" s="20">
        <v>123.4</v>
      </c>
      <c r="O18" s="20">
        <v>296.2</v>
      </c>
      <c r="P18" s="20">
        <v>552</v>
      </c>
      <c r="Q18" s="19"/>
      <c r="R18" s="19">
        <f t="shared" si="0"/>
        <v>16.130718954248366</v>
      </c>
      <c r="S18" s="19">
        <f t="shared" si="0"/>
        <v>38.718954248366011</v>
      </c>
      <c r="T18" s="19">
        <f t="shared" si="0"/>
        <v>72.156862745098039</v>
      </c>
    </row>
    <row r="19" spans="1:20" x14ac:dyDescent="0.25">
      <c r="G19" s="21">
        <v>15</v>
      </c>
      <c r="H19" s="21">
        <v>300.1497</v>
      </c>
      <c r="I19" s="19">
        <v>0.3614</v>
      </c>
      <c r="J19" s="19"/>
      <c r="K19" s="19"/>
      <c r="L19" s="19"/>
      <c r="M19" s="19"/>
      <c r="N19" s="19">
        <v>127.4</v>
      </c>
      <c r="O19" s="19">
        <v>300.10000000000002</v>
      </c>
      <c r="P19" s="19">
        <v>554.20000000000005</v>
      </c>
      <c r="Q19" s="19"/>
      <c r="R19" s="19">
        <f t="shared" si="0"/>
        <v>16.653594771241831</v>
      </c>
      <c r="S19" s="19">
        <f t="shared" si="0"/>
        <v>39.228758169934643</v>
      </c>
      <c r="T19" s="19">
        <f t="shared" si="0"/>
        <v>72.444444444444443</v>
      </c>
    </row>
    <row r="20" spans="1:20" x14ac:dyDescent="0.25">
      <c r="G20" s="21">
        <v>16</v>
      </c>
      <c r="H20" s="21">
        <v>295.9452</v>
      </c>
      <c r="I20" s="19">
        <v>0.3553</v>
      </c>
      <c r="J20" s="19"/>
      <c r="K20" s="19"/>
      <c r="L20" s="19"/>
      <c r="M20" s="19"/>
      <c r="N20" s="19">
        <v>127.9</v>
      </c>
      <c r="O20" s="19">
        <v>295.89999999999998</v>
      </c>
      <c r="P20" s="19">
        <v>541.5</v>
      </c>
      <c r="Q20" s="19"/>
      <c r="R20" s="19">
        <f t="shared" si="0"/>
        <v>16.718954248366014</v>
      </c>
      <c r="S20" s="19">
        <f t="shared" si="0"/>
        <v>38.679738562091501</v>
      </c>
      <c r="T20" s="19">
        <f t="shared" si="0"/>
        <v>70.784313725490193</v>
      </c>
    </row>
    <row r="21" spans="1:20" x14ac:dyDescent="0.25">
      <c r="G21" s="19">
        <v>17</v>
      </c>
      <c r="H21" s="21">
        <v>285.19319999999999</v>
      </c>
      <c r="I21" s="19">
        <v>0.34949999999999998</v>
      </c>
      <c r="J21" s="19"/>
      <c r="K21" s="19"/>
      <c r="L21" s="19"/>
      <c r="M21" s="19"/>
      <c r="N21" s="19">
        <v>125.3</v>
      </c>
      <c r="O21" s="19">
        <v>285.2</v>
      </c>
      <c r="P21" s="19">
        <v>517.29999999999995</v>
      </c>
      <c r="Q21" s="19"/>
      <c r="R21" s="19">
        <f t="shared" si="0"/>
        <v>16.37908496732026</v>
      </c>
      <c r="S21" s="19">
        <f t="shared" si="0"/>
        <v>37.281045751633982</v>
      </c>
      <c r="T21" s="19">
        <f t="shared" si="0"/>
        <v>67.620915032679733</v>
      </c>
    </row>
    <row r="22" spans="1:20" x14ac:dyDescent="0.25">
      <c r="G22" s="21">
        <v>18</v>
      </c>
      <c r="H22" s="21">
        <v>270.00779999999997</v>
      </c>
      <c r="I22" s="19">
        <v>0.34399999999999997</v>
      </c>
      <c r="J22" s="19"/>
      <c r="K22" s="19"/>
      <c r="L22" s="19"/>
      <c r="M22" s="19"/>
      <c r="N22" s="19">
        <v>120.5</v>
      </c>
      <c r="O22" s="19">
        <v>270</v>
      </c>
      <c r="P22" s="19">
        <v>485.8</v>
      </c>
      <c r="Q22" s="19"/>
      <c r="R22" s="19">
        <f t="shared" si="0"/>
        <v>15.751633986928104</v>
      </c>
      <c r="S22" s="19">
        <f t="shared" si="0"/>
        <v>35.294117647058819</v>
      </c>
      <c r="T22" s="19">
        <f t="shared" si="0"/>
        <v>63.503267973856211</v>
      </c>
    </row>
    <row r="23" spans="1:20" x14ac:dyDescent="0.25">
      <c r="G23" s="21">
        <v>19</v>
      </c>
      <c r="H23" s="21">
        <v>252.56610000000001</v>
      </c>
      <c r="I23" s="19">
        <v>0.3387</v>
      </c>
      <c r="J23" s="19"/>
      <c r="K23" s="19"/>
      <c r="L23" s="19"/>
      <c r="M23" s="19"/>
      <c r="N23" s="19">
        <v>114.4</v>
      </c>
      <c r="O23" s="19">
        <v>252.6</v>
      </c>
      <c r="P23" s="19">
        <v>450.8</v>
      </c>
      <c r="Q23" s="19"/>
      <c r="R23" s="19">
        <f t="shared" si="0"/>
        <v>14.954248366013072</v>
      </c>
      <c r="S23" s="19">
        <f t="shared" si="0"/>
        <v>33.019607843137251</v>
      </c>
      <c r="T23" s="19">
        <f t="shared" si="0"/>
        <v>58.928104575163395</v>
      </c>
    </row>
    <row r="24" spans="1:20" x14ac:dyDescent="0.25">
      <c r="G24" s="21">
        <v>20</v>
      </c>
      <c r="H24" s="21">
        <v>234.7593</v>
      </c>
      <c r="I24" s="19">
        <v>0.33379999999999999</v>
      </c>
      <c r="J24" s="19"/>
      <c r="K24" s="19"/>
      <c r="L24" s="19"/>
      <c r="M24" s="19"/>
      <c r="N24" s="19">
        <v>107.8</v>
      </c>
      <c r="O24" s="19">
        <v>234.8</v>
      </c>
      <c r="P24" s="19">
        <v>416</v>
      </c>
      <c r="Q24" s="19"/>
      <c r="R24" s="19">
        <f t="shared" si="0"/>
        <v>14.091503267973856</v>
      </c>
      <c r="S24" s="19">
        <f t="shared" si="0"/>
        <v>30.692810457516341</v>
      </c>
      <c r="T24" s="19">
        <f t="shared" si="0"/>
        <v>54.37908496732026</v>
      </c>
    </row>
    <row r="25" spans="1:20" x14ac:dyDescent="0.25">
      <c r="G25" s="21">
        <v>21</v>
      </c>
      <c r="H25" s="21">
        <v>217.80539999999999</v>
      </c>
      <c r="I25" s="19">
        <v>0.32929999999999998</v>
      </c>
      <c r="J25" s="19"/>
      <c r="K25" s="19"/>
      <c r="L25" s="19"/>
      <c r="M25" s="19"/>
      <c r="N25" s="19">
        <v>101.3</v>
      </c>
      <c r="O25" s="19">
        <v>217.8</v>
      </c>
      <c r="P25" s="19">
        <v>383.3</v>
      </c>
      <c r="Q25" s="19"/>
      <c r="R25" s="19">
        <f t="shared" si="0"/>
        <v>13.241830065359476</v>
      </c>
      <c r="S25" s="19">
        <f t="shared" si="0"/>
        <v>28.47058823529412</v>
      </c>
      <c r="T25" s="19">
        <f t="shared" si="0"/>
        <v>50.104575163398692</v>
      </c>
    </row>
    <row r="26" spans="1:20" x14ac:dyDescent="0.25">
      <c r="G26" s="21">
        <v>22</v>
      </c>
      <c r="H26" s="21">
        <v>202.7542</v>
      </c>
      <c r="I26" s="19">
        <v>0.32500000000000001</v>
      </c>
      <c r="J26" s="19"/>
      <c r="K26" s="19"/>
      <c r="L26" s="19"/>
      <c r="M26" s="19"/>
      <c r="N26" s="19">
        <v>95.4</v>
      </c>
      <c r="O26" s="19">
        <v>202.8</v>
      </c>
      <c r="P26" s="19">
        <v>354.5</v>
      </c>
      <c r="Q26" s="19"/>
      <c r="R26" s="19">
        <f t="shared" si="0"/>
        <v>12.470588235294118</v>
      </c>
      <c r="S26" s="19">
        <f t="shared" si="0"/>
        <v>26.509803921568629</v>
      </c>
      <c r="T26" s="19">
        <f t="shared" si="0"/>
        <v>46.33986928104575</v>
      </c>
    </row>
    <row r="27" spans="1:20" x14ac:dyDescent="0.25">
      <c r="G27" s="21">
        <v>23</v>
      </c>
      <c r="H27" s="21">
        <v>190.3365</v>
      </c>
      <c r="I27" s="19">
        <v>0.3211</v>
      </c>
      <c r="J27" s="19"/>
      <c r="K27" s="19"/>
      <c r="L27" s="19"/>
      <c r="M27" s="19"/>
      <c r="N27" s="19">
        <v>90.6</v>
      </c>
      <c r="O27" s="19">
        <v>190.3</v>
      </c>
      <c r="P27" s="19">
        <v>330.8</v>
      </c>
      <c r="Q27" s="19"/>
      <c r="R27" s="19">
        <f t="shared" si="0"/>
        <v>11.84313725490196</v>
      </c>
      <c r="S27" s="19">
        <f t="shared" si="0"/>
        <v>24.875816993464053</v>
      </c>
      <c r="T27" s="19">
        <f t="shared" si="0"/>
        <v>43.24183006535948</v>
      </c>
    </row>
    <row r="28" spans="1:20" ht="17.25" x14ac:dyDescent="0.25">
      <c r="A28" t="s">
        <v>21</v>
      </c>
      <c r="G28" s="21">
        <v>24</v>
      </c>
      <c r="H28" s="21">
        <v>180.33410000000001</v>
      </c>
      <c r="I28" s="19">
        <v>0.3175</v>
      </c>
      <c r="J28" s="19"/>
      <c r="K28" s="19"/>
      <c r="L28" s="19"/>
      <c r="M28" s="19"/>
      <c r="N28" s="19">
        <v>86.7</v>
      </c>
      <c r="O28" s="19">
        <v>180.3</v>
      </c>
      <c r="P28" s="19">
        <v>311.7</v>
      </c>
      <c r="Q28" s="19"/>
      <c r="R28" s="19">
        <f t="shared" si="0"/>
        <v>11.333333333333334</v>
      </c>
      <c r="S28" s="19">
        <f t="shared" si="0"/>
        <v>23.568627450980394</v>
      </c>
      <c r="T28" s="19">
        <f t="shared" si="0"/>
        <v>40.745098039215684</v>
      </c>
    </row>
    <row r="29" spans="1:20" x14ac:dyDescent="0.25">
      <c r="A29" t="s">
        <v>22</v>
      </c>
      <c r="G29" s="21">
        <v>25</v>
      </c>
      <c r="H29" s="21">
        <v>172.35300000000001</v>
      </c>
      <c r="I29" s="19">
        <v>0.31419999999999998</v>
      </c>
      <c r="J29" s="19"/>
      <c r="K29" s="19"/>
      <c r="L29" s="19"/>
      <c r="M29" s="19"/>
      <c r="N29" s="19">
        <v>83.6</v>
      </c>
      <c r="O29" s="19">
        <v>172.4</v>
      </c>
      <c r="P29" s="19">
        <v>296.39999999999998</v>
      </c>
      <c r="Q29" s="19"/>
      <c r="R29" s="19">
        <f t="shared" si="0"/>
        <v>10.928104575163397</v>
      </c>
      <c r="S29" s="19">
        <f t="shared" si="0"/>
        <v>22.535947712418299</v>
      </c>
      <c r="T29" s="19">
        <f t="shared" si="0"/>
        <v>38.745098039215684</v>
      </c>
    </row>
    <row r="30" spans="1:20" x14ac:dyDescent="0.25">
      <c r="G30" s="21">
        <v>26</v>
      </c>
      <c r="H30" s="21">
        <v>165.99959999999999</v>
      </c>
      <c r="I30" s="19">
        <v>0.31119999999999998</v>
      </c>
      <c r="J30" s="19"/>
      <c r="K30" s="19"/>
      <c r="L30" s="19"/>
      <c r="M30" s="19"/>
      <c r="N30" s="19">
        <v>81.099999999999994</v>
      </c>
      <c r="O30" s="19">
        <v>166</v>
      </c>
      <c r="P30" s="19">
        <v>284.2</v>
      </c>
      <c r="Q30" s="19"/>
      <c r="R30" s="19">
        <f t="shared" si="0"/>
        <v>10.601307189542483</v>
      </c>
      <c r="S30" s="19">
        <f t="shared" si="0"/>
        <v>21.699346405228756</v>
      </c>
      <c r="T30" s="19">
        <f t="shared" si="0"/>
        <v>37.150326797385617</v>
      </c>
    </row>
    <row r="31" spans="1:20" x14ac:dyDescent="0.25">
      <c r="G31" s="21">
        <v>27</v>
      </c>
      <c r="H31" s="21">
        <v>160.88</v>
      </c>
      <c r="I31" s="19">
        <v>0.3085</v>
      </c>
      <c r="J31" s="19"/>
      <c r="K31" s="19"/>
      <c r="L31" s="19"/>
      <c r="M31" s="19"/>
      <c r="N31" s="19">
        <v>79.2</v>
      </c>
      <c r="O31" s="19">
        <v>160.9</v>
      </c>
      <c r="P31" s="19">
        <v>274.3</v>
      </c>
      <c r="Q31" s="19"/>
      <c r="R31" s="19">
        <f t="shared" si="0"/>
        <v>10.352941176470589</v>
      </c>
      <c r="S31" s="19">
        <f t="shared" si="0"/>
        <v>21.032679738562091</v>
      </c>
      <c r="T31" s="19">
        <f t="shared" si="0"/>
        <v>35.856209150326798</v>
      </c>
    </row>
    <row r="32" spans="1:20" x14ac:dyDescent="0.25">
      <c r="G32" s="21">
        <v>28</v>
      </c>
      <c r="H32" s="21">
        <v>156.62620000000001</v>
      </c>
      <c r="I32" s="19">
        <v>0.30609999999999998</v>
      </c>
      <c r="J32" s="19"/>
      <c r="K32" s="19"/>
      <c r="L32" s="19"/>
      <c r="M32" s="19"/>
      <c r="N32" s="19">
        <v>77.599999999999994</v>
      </c>
      <c r="O32" s="19">
        <v>156.6</v>
      </c>
      <c r="P32" s="19">
        <v>266.10000000000002</v>
      </c>
      <c r="Q32" s="19"/>
      <c r="R32" s="19">
        <f t="shared" si="0"/>
        <v>10.143790849673202</v>
      </c>
      <c r="S32" s="19">
        <f t="shared" si="0"/>
        <v>20.470588235294116</v>
      </c>
      <c r="T32" s="19">
        <f t="shared" si="0"/>
        <v>34.7843137254902</v>
      </c>
    </row>
    <row r="33" spans="7:20" x14ac:dyDescent="0.25">
      <c r="G33" s="21">
        <v>29</v>
      </c>
      <c r="H33" s="21">
        <v>153.06030000000001</v>
      </c>
      <c r="I33" s="19">
        <v>0.30399999999999999</v>
      </c>
      <c r="J33" s="19"/>
      <c r="K33" s="19"/>
      <c r="L33" s="19"/>
      <c r="M33" s="19"/>
      <c r="N33" s="19">
        <v>76.3</v>
      </c>
      <c r="O33" s="19">
        <v>153.1</v>
      </c>
      <c r="P33" s="19">
        <v>259.2</v>
      </c>
      <c r="Q33" s="19"/>
      <c r="R33" s="19">
        <f t="shared" si="0"/>
        <v>9.9738562091503251</v>
      </c>
      <c r="S33" s="19">
        <f t="shared" si="0"/>
        <v>20.013071895424837</v>
      </c>
      <c r="T33" s="19">
        <f t="shared" si="0"/>
        <v>33.882352941176471</v>
      </c>
    </row>
    <row r="34" spans="7:20" x14ac:dyDescent="0.25">
      <c r="G34" s="21">
        <v>30</v>
      </c>
      <c r="H34" s="21">
        <v>150.08949999999999</v>
      </c>
      <c r="I34" s="19">
        <v>0.30220000000000002</v>
      </c>
      <c r="J34" s="19"/>
      <c r="K34" s="19"/>
      <c r="L34" s="19"/>
      <c r="M34" s="19"/>
      <c r="N34" s="19">
        <v>75.2</v>
      </c>
      <c r="O34" s="19">
        <v>150.1</v>
      </c>
      <c r="P34" s="19">
        <v>253.4</v>
      </c>
      <c r="Q34" s="19"/>
      <c r="R34" s="19">
        <f t="shared" si="0"/>
        <v>9.8300653594771248</v>
      </c>
      <c r="S34" s="19">
        <f t="shared" si="0"/>
        <v>19.620915032679736</v>
      </c>
      <c r="T34" s="19">
        <f t="shared" si="0"/>
        <v>33.124183006535944</v>
      </c>
    </row>
    <row r="35" spans="7:20" x14ac:dyDescent="0.25">
      <c r="G35" s="21">
        <v>31</v>
      </c>
      <c r="H35" s="21">
        <v>147.6216</v>
      </c>
      <c r="I35" s="19">
        <v>0.30070000000000002</v>
      </c>
      <c r="J35" s="19"/>
      <c r="K35" s="19"/>
      <c r="L35" s="19"/>
      <c r="M35" s="19"/>
      <c r="N35" s="19">
        <v>74.2</v>
      </c>
      <c r="O35" s="19">
        <v>147.6</v>
      </c>
      <c r="P35" s="19">
        <v>248.7</v>
      </c>
      <c r="Q35" s="19"/>
      <c r="R35" s="19">
        <f t="shared" si="0"/>
        <v>9.6993464052287575</v>
      </c>
      <c r="S35" s="19">
        <f t="shared" si="0"/>
        <v>19.294117647058822</v>
      </c>
      <c r="T35" s="19">
        <f t="shared" si="0"/>
        <v>32.509803921568626</v>
      </c>
    </row>
    <row r="36" spans="7:20" x14ac:dyDescent="0.25">
      <c r="G36" s="21">
        <v>32</v>
      </c>
      <c r="H36" s="21">
        <v>145.5642</v>
      </c>
      <c r="I36" s="19">
        <v>0.2994</v>
      </c>
      <c r="J36" s="19"/>
      <c r="K36" s="19"/>
      <c r="L36" s="19"/>
      <c r="M36" s="19"/>
      <c r="N36" s="19">
        <v>73.5</v>
      </c>
      <c r="O36" s="19">
        <v>145.6</v>
      </c>
      <c r="P36" s="19">
        <v>244.7</v>
      </c>
      <c r="Q36" s="19"/>
      <c r="R36" s="19">
        <f t="shared" si="0"/>
        <v>9.6078431372549016</v>
      </c>
      <c r="S36" s="19">
        <f t="shared" si="0"/>
        <v>19.032679738562091</v>
      </c>
      <c r="T36" s="19">
        <f t="shared" si="0"/>
        <v>31.98692810457516</v>
      </c>
    </row>
    <row r="37" spans="7:20" x14ac:dyDescent="0.25">
      <c r="G37" s="21">
        <v>33</v>
      </c>
      <c r="H37" s="21">
        <v>143.82400000000001</v>
      </c>
      <c r="I37" s="19">
        <v>0.29830000000000001</v>
      </c>
      <c r="J37" s="19"/>
      <c r="K37" s="19"/>
      <c r="L37" s="19"/>
      <c r="M37" s="19"/>
      <c r="N37" s="19">
        <v>72.8</v>
      </c>
      <c r="O37" s="19">
        <v>143.80000000000001</v>
      </c>
      <c r="P37" s="19">
        <v>241.4</v>
      </c>
      <c r="Q37" s="19"/>
      <c r="R37" s="19">
        <f t="shared" si="0"/>
        <v>9.5163398692810457</v>
      </c>
      <c r="S37" s="19">
        <f t="shared" si="0"/>
        <v>18.797385620915033</v>
      </c>
      <c r="T37" s="19">
        <f t="shared" si="0"/>
        <v>31.555555555555554</v>
      </c>
    </row>
    <row r="38" spans="7:20" x14ac:dyDescent="0.25">
      <c r="G38" s="21">
        <v>34</v>
      </c>
      <c r="H38" s="21">
        <v>142.26939999999999</v>
      </c>
      <c r="I38" s="19">
        <v>0.29749999999999999</v>
      </c>
      <c r="J38" s="19"/>
      <c r="K38" s="19"/>
      <c r="L38" s="19"/>
      <c r="M38" s="19"/>
      <c r="N38" s="19">
        <v>72.2</v>
      </c>
      <c r="O38" s="19">
        <v>142.30000000000001</v>
      </c>
      <c r="P38" s="19">
        <v>238.5</v>
      </c>
      <c r="Q38" s="19"/>
      <c r="R38" s="19">
        <f t="shared" si="0"/>
        <v>9.4379084967320264</v>
      </c>
      <c r="S38" s="19">
        <f t="shared" si="0"/>
        <v>18.601307189542485</v>
      </c>
      <c r="T38" s="19">
        <f t="shared" si="0"/>
        <v>31.176470588235293</v>
      </c>
    </row>
    <row r="39" spans="7:20" x14ac:dyDescent="0.25">
      <c r="G39" s="21">
        <v>35</v>
      </c>
      <c r="H39" s="21">
        <v>140.71899999999999</v>
      </c>
      <c r="I39" s="19">
        <v>0.2969</v>
      </c>
      <c r="J39" s="19"/>
      <c r="K39" s="19"/>
      <c r="L39" s="19"/>
      <c r="M39" s="19"/>
      <c r="N39" s="19">
        <v>71.5</v>
      </c>
      <c r="O39" s="19">
        <v>140.69999999999999</v>
      </c>
      <c r="P39" s="19">
        <v>235.7</v>
      </c>
      <c r="Q39" s="19"/>
      <c r="R39" s="19">
        <f t="shared" si="0"/>
        <v>9.3464052287581687</v>
      </c>
      <c r="S39" s="19">
        <f t="shared" si="0"/>
        <v>18.392156862745097</v>
      </c>
      <c r="T39" s="19">
        <f t="shared" si="0"/>
        <v>30.810457516339866</v>
      </c>
    </row>
    <row r="40" spans="7:20" x14ac:dyDescent="0.25">
      <c r="G40" s="21">
        <v>36</v>
      </c>
      <c r="H40" s="21">
        <v>138.9879</v>
      </c>
      <c r="I40" s="19">
        <v>0.29659999999999997</v>
      </c>
      <c r="J40" s="19"/>
      <c r="K40" s="19"/>
      <c r="L40" s="19"/>
      <c r="M40" s="19"/>
      <c r="N40" s="19">
        <v>70.7</v>
      </c>
      <c r="O40" s="19">
        <v>139</v>
      </c>
      <c r="P40" s="19">
        <v>232.7</v>
      </c>
      <c r="Q40" s="19"/>
      <c r="R40" s="19">
        <f t="shared" si="0"/>
        <v>9.2418300653594763</v>
      </c>
      <c r="S40" s="19">
        <f t="shared" si="0"/>
        <v>18.169934640522875</v>
      </c>
      <c r="T40" s="19">
        <f t="shared" si="0"/>
        <v>30.41830065359477</v>
      </c>
    </row>
    <row r="41" spans="7:20" x14ac:dyDescent="0.25">
      <c r="G41" s="21">
        <v>37</v>
      </c>
      <c r="H41" s="21">
        <v>136.8914</v>
      </c>
      <c r="I41" s="21">
        <v>0.2964</v>
      </c>
      <c r="J41" s="19"/>
      <c r="K41" s="19"/>
      <c r="L41" s="19"/>
      <c r="M41" s="19"/>
      <c r="N41" s="19">
        <v>69.599999999999994</v>
      </c>
      <c r="O41" s="19">
        <v>136.9</v>
      </c>
      <c r="P41" s="19">
        <v>229.1</v>
      </c>
      <c r="Q41" s="19"/>
      <c r="R41" s="19">
        <f t="shared" si="0"/>
        <v>9.0980392156862742</v>
      </c>
      <c r="S41" s="19">
        <f t="shared" si="0"/>
        <v>17.895424836601308</v>
      </c>
      <c r="T41" s="19">
        <f t="shared" si="0"/>
        <v>29.94771241830065</v>
      </c>
    </row>
    <row r="42" spans="7:20" x14ac:dyDescent="0.25">
      <c r="G42" s="21">
        <v>38</v>
      </c>
      <c r="H42" s="21">
        <v>134.28299999999999</v>
      </c>
      <c r="I42" s="19">
        <v>0.29649999999999999</v>
      </c>
      <c r="J42" s="19"/>
      <c r="K42" s="19"/>
      <c r="L42" s="19"/>
      <c r="M42" s="19"/>
      <c r="N42" s="19">
        <v>68.3</v>
      </c>
      <c r="O42" s="19">
        <v>134.30000000000001</v>
      </c>
      <c r="P42" s="19">
        <v>224.7</v>
      </c>
      <c r="Q42" s="19"/>
      <c r="R42" s="19">
        <f t="shared" si="0"/>
        <v>8.9281045751633972</v>
      </c>
      <c r="S42" s="19">
        <f t="shared" si="0"/>
        <v>17.555555555555557</v>
      </c>
      <c r="T42" s="19">
        <f t="shared" si="0"/>
        <v>29.372549019607842</v>
      </c>
    </row>
    <row r="43" spans="7:20" x14ac:dyDescent="0.25">
      <c r="G43" s="21">
        <v>39</v>
      </c>
      <c r="H43" s="21">
        <v>131.29939999999999</v>
      </c>
      <c r="I43" s="19">
        <v>0.29670000000000002</v>
      </c>
      <c r="J43" s="19"/>
      <c r="K43" s="19"/>
      <c r="L43" s="19"/>
      <c r="M43" s="19"/>
      <c r="N43" s="19">
        <v>66.7</v>
      </c>
      <c r="O43" s="19">
        <v>131.30000000000001</v>
      </c>
      <c r="P43" s="19">
        <v>219.8</v>
      </c>
      <c r="Q43" s="19"/>
      <c r="R43" s="19">
        <f t="shared" si="0"/>
        <v>8.7189542483660123</v>
      </c>
      <c r="S43" s="19">
        <f t="shared" si="0"/>
        <v>17.163398692810457</v>
      </c>
      <c r="T43" s="19">
        <f t="shared" si="0"/>
        <v>28.732026143790851</v>
      </c>
    </row>
    <row r="44" spans="7:20" x14ac:dyDescent="0.25">
      <c r="G44" s="21">
        <v>40</v>
      </c>
      <c r="H44" s="21">
        <v>128.20410000000001</v>
      </c>
      <c r="I44" s="19">
        <v>0.29709999999999998</v>
      </c>
      <c r="J44" s="19"/>
      <c r="K44" s="19"/>
      <c r="L44" s="19"/>
      <c r="M44" s="19"/>
      <c r="N44" s="19">
        <v>65.099999999999994</v>
      </c>
      <c r="O44" s="19">
        <v>128.19999999999999</v>
      </c>
      <c r="P44" s="19">
        <v>214.8</v>
      </c>
      <c r="Q44" s="19"/>
      <c r="R44" s="19">
        <f t="shared" si="0"/>
        <v>8.5098039215686256</v>
      </c>
      <c r="S44" s="19">
        <f t="shared" si="0"/>
        <v>16.75816993464052</v>
      </c>
      <c r="T44" s="19">
        <f t="shared" si="0"/>
        <v>28.078431372549019</v>
      </c>
    </row>
    <row r="45" spans="7:20" x14ac:dyDescent="0.25">
      <c r="G45" s="21">
        <v>41</v>
      </c>
      <c r="H45" s="21">
        <v>125.2615</v>
      </c>
      <c r="I45" s="19">
        <v>0.29780000000000001</v>
      </c>
      <c r="J45" s="19"/>
      <c r="K45" s="19"/>
      <c r="L45" s="19"/>
      <c r="M45" s="19"/>
      <c r="N45" s="19">
        <v>63.5</v>
      </c>
      <c r="O45" s="19">
        <v>125.3</v>
      </c>
      <c r="P45" s="19">
        <v>210.1</v>
      </c>
      <c r="Q45" s="19"/>
      <c r="R45" s="19">
        <f t="shared" si="0"/>
        <v>8.3006535947712408</v>
      </c>
      <c r="S45" s="19">
        <f t="shared" si="0"/>
        <v>16.37908496732026</v>
      </c>
      <c r="T45" s="19">
        <f t="shared" si="0"/>
        <v>27.464052287581698</v>
      </c>
    </row>
    <row r="46" spans="7:20" x14ac:dyDescent="0.25">
      <c r="G46" s="21">
        <v>42</v>
      </c>
      <c r="H46" s="21">
        <v>122.7313</v>
      </c>
      <c r="I46" s="19">
        <v>0.29859999999999998</v>
      </c>
      <c r="J46" s="19"/>
      <c r="K46" s="19"/>
      <c r="L46" s="19"/>
      <c r="M46" s="19"/>
      <c r="N46" s="19">
        <v>62.1</v>
      </c>
      <c r="O46" s="19">
        <v>122.7</v>
      </c>
      <c r="P46" s="19">
        <v>206.1</v>
      </c>
      <c r="Q46" s="19"/>
      <c r="R46" s="19">
        <f t="shared" si="0"/>
        <v>8.117647058823529</v>
      </c>
      <c r="S46" s="19">
        <f t="shared" si="0"/>
        <v>16.03921568627451</v>
      </c>
      <c r="T46" s="19">
        <f t="shared" si="0"/>
        <v>26.941176470588232</v>
      </c>
    </row>
    <row r="47" spans="7:20" x14ac:dyDescent="0.25">
      <c r="G47" s="21">
        <v>43</v>
      </c>
      <c r="H47" s="21">
        <v>120.70659999999999</v>
      </c>
      <c r="I47" s="19">
        <v>0.29949999999999999</v>
      </c>
      <c r="J47" s="19"/>
      <c r="K47" s="19"/>
      <c r="L47" s="19"/>
      <c r="M47" s="19"/>
      <c r="N47" s="19">
        <v>60.9</v>
      </c>
      <c r="O47" s="19">
        <v>120.7</v>
      </c>
      <c r="P47" s="19">
        <v>203</v>
      </c>
      <c r="Q47" s="19"/>
      <c r="R47" s="19">
        <f t="shared" si="0"/>
        <v>7.9607843137254894</v>
      </c>
      <c r="S47" s="19">
        <f t="shared" si="0"/>
        <v>15.777777777777777</v>
      </c>
      <c r="T47" s="19">
        <f t="shared" si="0"/>
        <v>26.535947712418299</v>
      </c>
    </row>
    <row r="48" spans="7:20" x14ac:dyDescent="0.25">
      <c r="G48" s="21">
        <v>44</v>
      </c>
      <c r="H48" s="21">
        <v>119.0635</v>
      </c>
      <c r="I48" s="19">
        <v>0.30070000000000002</v>
      </c>
      <c r="J48" s="19"/>
      <c r="K48" s="19"/>
      <c r="L48" s="19"/>
      <c r="M48" s="19"/>
      <c r="N48" s="19">
        <v>59.9</v>
      </c>
      <c r="O48" s="19">
        <v>119.1</v>
      </c>
      <c r="P48" s="19">
        <v>200.6</v>
      </c>
      <c r="Q48" s="19"/>
      <c r="R48" s="19">
        <f t="shared" si="0"/>
        <v>7.8300653594771239</v>
      </c>
      <c r="S48" s="19">
        <f t="shared" si="0"/>
        <v>15.56862745098039</v>
      </c>
      <c r="T48" s="19">
        <f t="shared" si="0"/>
        <v>26.222222222222221</v>
      </c>
    </row>
    <row r="49" spans="7:20" x14ac:dyDescent="0.25">
      <c r="G49" s="21">
        <v>45</v>
      </c>
      <c r="H49" s="21">
        <v>117.664</v>
      </c>
      <c r="I49" s="19">
        <v>0.30199999999999999</v>
      </c>
      <c r="J49" s="19"/>
      <c r="K49" s="19"/>
      <c r="L49" s="19"/>
      <c r="M49" s="19"/>
      <c r="N49" s="19">
        <v>59</v>
      </c>
      <c r="O49" s="19">
        <v>117.7</v>
      </c>
      <c r="P49" s="19">
        <v>198.6</v>
      </c>
      <c r="Q49" s="19"/>
      <c r="R49" s="19">
        <f t="shared" si="0"/>
        <v>7.712418300653594</v>
      </c>
      <c r="S49" s="19">
        <f t="shared" si="0"/>
        <v>15.38562091503268</v>
      </c>
      <c r="T49" s="19">
        <f t="shared" si="0"/>
        <v>25.960784313725487</v>
      </c>
    </row>
    <row r="50" spans="7:20" x14ac:dyDescent="0.25">
      <c r="G50" s="21">
        <v>46</v>
      </c>
      <c r="H50" s="21">
        <v>116.3715</v>
      </c>
      <c r="I50" s="19">
        <v>0.30349999999999999</v>
      </c>
      <c r="J50" s="19"/>
      <c r="K50" s="19"/>
      <c r="L50" s="19"/>
      <c r="M50" s="19"/>
      <c r="N50" s="19">
        <v>58.1</v>
      </c>
      <c r="O50" s="19">
        <v>116.4</v>
      </c>
      <c r="P50" s="19">
        <v>196.9</v>
      </c>
      <c r="Q50" s="19"/>
      <c r="R50" s="19">
        <f t="shared" si="0"/>
        <v>7.594771241830065</v>
      </c>
      <c r="S50" s="19">
        <f t="shared" si="0"/>
        <v>15.215686274509803</v>
      </c>
      <c r="T50" s="19">
        <f t="shared" si="0"/>
        <v>25.738562091503269</v>
      </c>
    </row>
    <row r="51" spans="7:20" x14ac:dyDescent="0.25">
      <c r="G51" s="21">
        <v>47</v>
      </c>
      <c r="H51" s="21">
        <v>115.1267</v>
      </c>
      <c r="I51" s="19">
        <v>0.30509999999999998</v>
      </c>
      <c r="J51" s="19"/>
      <c r="K51" s="19"/>
      <c r="L51" s="19"/>
      <c r="M51" s="19"/>
      <c r="N51" s="19">
        <v>57.2</v>
      </c>
      <c r="O51" s="19">
        <v>115.1</v>
      </c>
      <c r="P51" s="19">
        <v>195.3</v>
      </c>
      <c r="Q51" s="19"/>
      <c r="R51" s="19">
        <f t="shared" si="0"/>
        <v>7.477124183006536</v>
      </c>
      <c r="S51" s="19">
        <f t="shared" si="0"/>
        <v>15.045751633986926</v>
      </c>
      <c r="T51" s="19">
        <f t="shared" si="0"/>
        <v>25.529411764705884</v>
      </c>
    </row>
    <row r="52" spans="7:20" x14ac:dyDescent="0.25">
      <c r="G52" s="21">
        <v>48</v>
      </c>
      <c r="H52" s="21">
        <v>113.9699</v>
      </c>
      <c r="I52" s="19">
        <v>0.30680000000000002</v>
      </c>
      <c r="J52" s="19"/>
      <c r="K52" s="19"/>
      <c r="L52" s="19"/>
      <c r="M52" s="19"/>
      <c r="N52" s="19">
        <v>56.4</v>
      </c>
      <c r="O52" s="19">
        <v>114</v>
      </c>
      <c r="P52" s="19">
        <v>193.8</v>
      </c>
      <c r="Q52" s="19"/>
      <c r="R52" s="19">
        <f t="shared" si="0"/>
        <v>7.3725490196078427</v>
      </c>
      <c r="S52" s="19">
        <f t="shared" si="0"/>
        <v>14.901960784313724</v>
      </c>
      <c r="T52" s="19">
        <f t="shared" si="0"/>
        <v>25.333333333333332</v>
      </c>
    </row>
    <row r="53" spans="7:20" x14ac:dyDescent="0.25">
      <c r="G53" s="21">
        <v>49</v>
      </c>
      <c r="H53" s="21">
        <v>112.9479</v>
      </c>
      <c r="I53" s="19">
        <v>0.30869999999999997</v>
      </c>
      <c r="J53" s="19"/>
      <c r="K53" s="19"/>
      <c r="L53" s="19"/>
      <c r="M53" s="19"/>
      <c r="N53" s="19">
        <v>55.6</v>
      </c>
      <c r="O53" s="19">
        <v>112.9</v>
      </c>
      <c r="P53" s="19">
        <v>192.6</v>
      </c>
      <c r="Q53" s="19"/>
      <c r="R53" s="19">
        <f t="shared" si="0"/>
        <v>7.2679738562091503</v>
      </c>
      <c r="S53" s="19">
        <f t="shared" si="0"/>
        <v>14.758169934640524</v>
      </c>
      <c r="T53" s="19">
        <f t="shared" si="0"/>
        <v>25.176470588235293</v>
      </c>
    </row>
    <row r="54" spans="7:20" x14ac:dyDescent="0.25">
      <c r="G54" s="21">
        <v>50</v>
      </c>
      <c r="H54" s="21">
        <v>112.1062</v>
      </c>
      <c r="I54" s="19">
        <v>0.31080000000000002</v>
      </c>
      <c r="J54" s="19"/>
      <c r="K54" s="19"/>
      <c r="L54" s="19"/>
      <c r="M54" s="19"/>
      <c r="N54" s="19">
        <v>54.9</v>
      </c>
      <c r="O54" s="19">
        <v>112.1</v>
      </c>
      <c r="P54" s="19">
        <v>191.8</v>
      </c>
      <c r="Q54" s="19"/>
      <c r="R54" s="19">
        <f t="shared" si="0"/>
        <v>7.1764705882352935</v>
      </c>
      <c r="S54" s="19">
        <f t="shared" si="0"/>
        <v>14.65359477124183</v>
      </c>
      <c r="T54" s="19">
        <f t="shared" si="0"/>
        <v>25.071895424836601</v>
      </c>
    </row>
    <row r="55" spans="7:20" x14ac:dyDescent="0.25">
      <c r="G55" s="21">
        <v>51</v>
      </c>
      <c r="H55" s="21">
        <v>111.37350000000001</v>
      </c>
      <c r="I55" s="19">
        <v>0.31290000000000001</v>
      </c>
      <c r="J55" s="19"/>
      <c r="K55" s="19"/>
      <c r="L55" s="19"/>
      <c r="M55" s="19"/>
      <c r="N55" s="19">
        <v>54.2</v>
      </c>
      <c r="O55" s="19">
        <v>111.4</v>
      </c>
      <c r="P55" s="19">
        <v>191.2</v>
      </c>
      <c r="Q55" s="19"/>
      <c r="R55" s="19">
        <f t="shared" si="0"/>
        <v>7.0849673202614376</v>
      </c>
      <c r="S55" s="19">
        <f t="shared" si="0"/>
        <v>14.562091503267974</v>
      </c>
      <c r="T55" s="19">
        <f t="shared" si="0"/>
        <v>24.993464052287578</v>
      </c>
    </row>
    <row r="56" spans="7:20" x14ac:dyDescent="0.25">
      <c r="G56" s="21">
        <v>52</v>
      </c>
      <c r="H56" s="21">
        <v>110.48090000000001</v>
      </c>
      <c r="I56" s="19">
        <v>0.31519999999999998</v>
      </c>
      <c r="J56" s="19"/>
      <c r="K56" s="19"/>
      <c r="L56" s="19"/>
      <c r="M56" s="19"/>
      <c r="N56" s="19">
        <v>53.4</v>
      </c>
      <c r="O56" s="19">
        <v>110.5</v>
      </c>
      <c r="P56" s="19">
        <v>190.3</v>
      </c>
      <c r="Q56" s="19"/>
      <c r="R56" s="19">
        <f t="shared" si="0"/>
        <v>6.9803921568627443</v>
      </c>
      <c r="S56" s="19">
        <f t="shared" si="0"/>
        <v>14.444444444444445</v>
      </c>
      <c r="T56" s="19">
        <f t="shared" si="0"/>
        <v>24.875816993464053</v>
      </c>
    </row>
    <row r="57" spans="7:20" x14ac:dyDescent="0.25">
      <c r="G57" s="21">
        <v>53</v>
      </c>
      <c r="H57" s="21">
        <v>109.14</v>
      </c>
      <c r="I57" s="19">
        <v>0.3175</v>
      </c>
      <c r="J57" s="19"/>
      <c r="K57" s="19"/>
      <c r="L57" s="19"/>
      <c r="M57" s="19"/>
      <c r="N57" s="19">
        <v>52.4</v>
      </c>
      <c r="O57" s="19">
        <v>109.1</v>
      </c>
      <c r="P57" s="19">
        <v>188.7</v>
      </c>
      <c r="Q57" s="19"/>
      <c r="R57" s="19">
        <f t="shared" si="0"/>
        <v>6.8496732026143787</v>
      </c>
      <c r="S57" s="19">
        <f t="shared" si="0"/>
        <v>14.261437908496731</v>
      </c>
      <c r="T57" s="19">
        <f t="shared" si="0"/>
        <v>24.666666666666664</v>
      </c>
    </row>
    <row r="58" spans="7:20" x14ac:dyDescent="0.25">
      <c r="G58" s="21">
        <v>54</v>
      </c>
      <c r="H58" s="21">
        <v>107.0715</v>
      </c>
      <c r="I58" s="19">
        <v>0.31990000000000002</v>
      </c>
      <c r="J58" s="19"/>
      <c r="K58" s="19"/>
      <c r="L58" s="19"/>
      <c r="M58" s="19"/>
      <c r="N58" s="19">
        <v>51.1</v>
      </c>
      <c r="O58" s="19">
        <v>107.1</v>
      </c>
      <c r="P58" s="19">
        <v>185.8</v>
      </c>
      <c r="Q58" s="19"/>
      <c r="R58" s="19">
        <f t="shared" si="0"/>
        <v>6.6797385620915035</v>
      </c>
      <c r="S58" s="19">
        <f t="shared" si="0"/>
        <v>13.999999999999998</v>
      </c>
      <c r="T58" s="19">
        <f t="shared" si="0"/>
        <v>24.287581699346404</v>
      </c>
    </row>
    <row r="59" spans="7:20" x14ac:dyDescent="0.25">
      <c r="G59" s="21">
        <v>55</v>
      </c>
      <c r="H59" s="21">
        <v>104.339</v>
      </c>
      <c r="I59" s="19">
        <v>0.32240000000000002</v>
      </c>
      <c r="J59" s="19"/>
      <c r="K59" s="19"/>
      <c r="L59" s="19"/>
      <c r="M59" s="19"/>
      <c r="N59" s="19">
        <v>49.5</v>
      </c>
      <c r="O59" s="19">
        <v>104.3</v>
      </c>
      <c r="P59" s="19">
        <v>181.7</v>
      </c>
      <c r="Q59" s="19"/>
      <c r="R59" s="19">
        <f t="shared" si="0"/>
        <v>6.4705882352941178</v>
      </c>
      <c r="S59" s="19">
        <f t="shared" si="0"/>
        <v>13.633986928104575</v>
      </c>
      <c r="T59" s="19">
        <f t="shared" si="0"/>
        <v>23.751633986928102</v>
      </c>
    </row>
    <row r="60" spans="7:20" x14ac:dyDescent="0.25">
      <c r="G60" s="21">
        <v>56</v>
      </c>
      <c r="H60" s="21">
        <v>101.45180000000001</v>
      </c>
      <c r="I60" s="19">
        <v>0.32500000000000001</v>
      </c>
      <c r="J60" s="19"/>
      <c r="K60" s="19"/>
      <c r="L60" s="19"/>
      <c r="M60" s="19"/>
      <c r="N60" s="19">
        <v>47.7</v>
      </c>
      <c r="O60" s="19">
        <v>101.5</v>
      </c>
      <c r="P60" s="19">
        <v>177.4</v>
      </c>
      <c r="Q60" s="19"/>
      <c r="R60" s="19">
        <f t="shared" si="0"/>
        <v>6.2352941176470589</v>
      </c>
      <c r="S60" s="19">
        <f t="shared" si="0"/>
        <v>13.267973856209149</v>
      </c>
      <c r="T60" s="19">
        <f t="shared" si="0"/>
        <v>23.18954248366013</v>
      </c>
    </row>
    <row r="61" spans="7:20" x14ac:dyDescent="0.25">
      <c r="G61" s="21">
        <v>57</v>
      </c>
      <c r="H61" s="21">
        <v>98.948999999999998</v>
      </c>
      <c r="I61" s="19">
        <v>0.3276</v>
      </c>
      <c r="J61" s="19"/>
      <c r="K61" s="19"/>
      <c r="L61" s="19"/>
      <c r="M61" s="19"/>
      <c r="N61" s="19">
        <v>46.2</v>
      </c>
      <c r="O61" s="19">
        <v>98.9</v>
      </c>
      <c r="P61" s="19">
        <v>173.7</v>
      </c>
      <c r="Q61" s="19"/>
      <c r="R61" s="19">
        <f t="shared" si="0"/>
        <v>6.0392156862745097</v>
      </c>
      <c r="S61" s="19">
        <f t="shared" si="0"/>
        <v>12.928104575163399</v>
      </c>
      <c r="T61" s="19">
        <f t="shared" si="0"/>
        <v>22.705882352941174</v>
      </c>
    </row>
    <row r="62" spans="7:20" x14ac:dyDescent="0.25">
      <c r="G62" s="21">
        <v>58</v>
      </c>
      <c r="H62" s="21">
        <v>97.347499999999997</v>
      </c>
      <c r="I62" s="19">
        <v>0.33029999999999998</v>
      </c>
      <c r="J62" s="19"/>
      <c r="K62" s="19"/>
      <c r="L62" s="19"/>
      <c r="M62" s="19"/>
      <c r="N62" s="19">
        <v>45.2</v>
      </c>
      <c r="O62" s="19">
        <v>97.3</v>
      </c>
      <c r="P62" s="19">
        <v>171.6</v>
      </c>
      <c r="Q62" s="19"/>
      <c r="R62" s="19">
        <f t="shared" si="0"/>
        <v>5.9084967320261441</v>
      </c>
      <c r="S62" s="19">
        <f t="shared" si="0"/>
        <v>12.718954248366012</v>
      </c>
      <c r="T62" s="19">
        <f t="shared" si="0"/>
        <v>22.431372549019606</v>
      </c>
    </row>
    <row r="63" spans="7:20" x14ac:dyDescent="0.25">
      <c r="G63" s="21">
        <v>59</v>
      </c>
      <c r="H63" s="21">
        <v>96.655500000000004</v>
      </c>
      <c r="I63" s="19">
        <v>0.33289999999999997</v>
      </c>
      <c r="J63" s="19"/>
      <c r="K63" s="19"/>
      <c r="L63" s="19"/>
      <c r="M63" s="19"/>
      <c r="N63" s="19">
        <v>44.5</v>
      </c>
      <c r="O63" s="19">
        <v>96.7</v>
      </c>
      <c r="P63" s="19">
        <v>171</v>
      </c>
      <c r="Q63" s="19"/>
      <c r="R63" s="19">
        <f t="shared" si="0"/>
        <v>5.8169934640522873</v>
      </c>
      <c r="S63" s="19">
        <f t="shared" si="0"/>
        <v>12.640522875816993</v>
      </c>
      <c r="T63" s="19">
        <f t="shared" si="0"/>
        <v>22.352941176470587</v>
      </c>
    </row>
    <row r="64" spans="7:20" x14ac:dyDescent="0.25">
      <c r="G64" s="21">
        <v>60</v>
      </c>
      <c r="H64" s="21">
        <v>96.372500000000002</v>
      </c>
      <c r="I64" s="19">
        <v>0.3357</v>
      </c>
      <c r="J64" s="19"/>
      <c r="K64" s="19"/>
      <c r="L64" s="19"/>
      <c r="M64" s="19"/>
      <c r="N64" s="19">
        <v>44</v>
      </c>
      <c r="O64" s="19">
        <v>96.4</v>
      </c>
      <c r="P64" s="19">
        <v>171.2</v>
      </c>
      <c r="Q64" s="19"/>
      <c r="R64" s="19">
        <f t="shared" si="0"/>
        <v>5.7516339869281046</v>
      </c>
      <c r="S64" s="19">
        <f t="shared" si="0"/>
        <v>12.601307189542483</v>
      </c>
      <c r="T64" s="19">
        <f t="shared" si="0"/>
        <v>22.37908496732026</v>
      </c>
    </row>
    <row r="65" spans="7:20" x14ac:dyDescent="0.25">
      <c r="G65" s="21">
        <v>61</v>
      </c>
      <c r="H65" s="21">
        <v>95.975800000000007</v>
      </c>
      <c r="I65" s="19">
        <v>0.33839999999999998</v>
      </c>
      <c r="J65" s="19"/>
      <c r="K65" s="19"/>
      <c r="L65" s="19"/>
      <c r="M65" s="19"/>
      <c r="N65" s="19">
        <v>43.5</v>
      </c>
      <c r="O65" s="19">
        <v>96</v>
      </c>
      <c r="P65" s="19">
        <v>171.2</v>
      </c>
      <c r="Q65" s="19"/>
      <c r="R65" s="19">
        <f t="shared" si="0"/>
        <v>5.6862745098039209</v>
      </c>
      <c r="S65" s="19">
        <f t="shared" si="0"/>
        <v>12.549019607843137</v>
      </c>
      <c r="T65" s="19">
        <f t="shared" si="0"/>
        <v>22.37908496732026</v>
      </c>
    </row>
    <row r="66" spans="7:20" x14ac:dyDescent="0.25">
      <c r="G66" s="21">
        <v>62</v>
      </c>
      <c r="H66" s="21">
        <v>94.953599999999994</v>
      </c>
      <c r="I66" s="19">
        <v>0.34110000000000001</v>
      </c>
      <c r="J66" s="19"/>
      <c r="K66" s="19"/>
      <c r="L66" s="19"/>
      <c r="M66" s="19"/>
      <c r="N66" s="19">
        <v>42.7</v>
      </c>
      <c r="O66" s="19">
        <v>95</v>
      </c>
      <c r="P66" s="19">
        <v>170.1</v>
      </c>
      <c r="Q66" s="19"/>
      <c r="R66" s="19">
        <f t="shared" si="0"/>
        <v>5.5816993464052285</v>
      </c>
      <c r="S66" s="19">
        <f t="shared" si="0"/>
        <v>12.418300653594772</v>
      </c>
      <c r="T66" s="19">
        <f t="shared" si="0"/>
        <v>22.235294117647058</v>
      </c>
    </row>
    <row r="67" spans="7:20" x14ac:dyDescent="0.25">
      <c r="G67" s="21">
        <v>63</v>
      </c>
      <c r="H67" s="21">
        <v>93.223200000000006</v>
      </c>
      <c r="I67" s="19">
        <v>0.34379999999999999</v>
      </c>
      <c r="J67" s="19"/>
      <c r="K67" s="19"/>
      <c r="L67" s="19"/>
      <c r="M67" s="19"/>
      <c r="N67" s="19">
        <v>41.6</v>
      </c>
      <c r="O67" s="19">
        <v>93.2</v>
      </c>
      <c r="P67" s="19">
        <v>167.7</v>
      </c>
      <c r="Q67" s="19"/>
      <c r="R67" s="19">
        <f t="shared" si="0"/>
        <v>5.4379084967320264</v>
      </c>
      <c r="S67" s="19">
        <f t="shared" si="0"/>
        <v>12.183006535947712</v>
      </c>
      <c r="T67" s="19">
        <f t="shared" si="0"/>
        <v>21.921568627450977</v>
      </c>
    </row>
    <row r="68" spans="7:20" x14ac:dyDescent="0.25">
      <c r="G68" s="21">
        <v>64</v>
      </c>
      <c r="H68" s="21">
        <v>91.258799999999994</v>
      </c>
      <c r="I68" s="19">
        <v>0.34660000000000002</v>
      </c>
      <c r="J68" s="19"/>
      <c r="K68" s="19"/>
      <c r="L68" s="19"/>
      <c r="M68" s="19"/>
      <c r="N68" s="19">
        <v>40.4</v>
      </c>
      <c r="O68" s="19">
        <v>91.3</v>
      </c>
      <c r="P68" s="19">
        <v>164.8</v>
      </c>
      <c r="Q68" s="19"/>
      <c r="R68" s="19">
        <f t="shared" si="0"/>
        <v>5.2810457516339868</v>
      </c>
      <c r="S68" s="19">
        <f t="shared" si="0"/>
        <v>11.934640522875815</v>
      </c>
      <c r="T68" s="19">
        <f t="shared" si="0"/>
        <v>21.542483660130721</v>
      </c>
    </row>
    <row r="69" spans="7:20" x14ac:dyDescent="0.25">
      <c r="G69" s="21">
        <v>65</v>
      </c>
      <c r="H69" s="21">
        <v>89.571899999999999</v>
      </c>
      <c r="I69" s="19">
        <v>0.3493</v>
      </c>
      <c r="J69" s="19"/>
      <c r="K69" s="19"/>
      <c r="L69" s="19"/>
      <c r="M69" s="19"/>
      <c r="N69" s="19">
        <v>39.4</v>
      </c>
      <c r="O69" s="19">
        <v>89.6</v>
      </c>
      <c r="P69" s="19">
        <v>162.4</v>
      </c>
      <c r="Q69" s="19"/>
      <c r="R69" s="19">
        <f t="shared" ref="R69:T94" si="1">N69/7.65</f>
        <v>5.1503267973856204</v>
      </c>
      <c r="S69" s="19">
        <f t="shared" si="1"/>
        <v>11.712418300653594</v>
      </c>
      <c r="T69" s="19">
        <f t="shared" si="1"/>
        <v>21.22875816993464</v>
      </c>
    </row>
    <row r="70" spans="7:20" x14ac:dyDescent="0.25">
      <c r="G70" s="21">
        <v>66</v>
      </c>
      <c r="H70" s="21">
        <v>88.655000000000001</v>
      </c>
      <c r="I70" s="19">
        <v>0.35199999999999998</v>
      </c>
      <c r="J70" s="19"/>
      <c r="K70" s="19"/>
      <c r="L70" s="19"/>
      <c r="M70" s="19"/>
      <c r="N70" s="19">
        <v>38.700000000000003</v>
      </c>
      <c r="O70" s="19">
        <v>88.7</v>
      </c>
      <c r="P70" s="19">
        <v>161.4</v>
      </c>
      <c r="Q70" s="19"/>
      <c r="R70" s="19">
        <f t="shared" si="1"/>
        <v>5.0588235294117645</v>
      </c>
      <c r="S70" s="19">
        <f t="shared" si="1"/>
        <v>11.594771241830065</v>
      </c>
      <c r="T70" s="19">
        <f t="shared" si="1"/>
        <v>21.098039215686274</v>
      </c>
    </row>
    <row r="71" spans="7:20" x14ac:dyDescent="0.25">
      <c r="G71" s="21">
        <v>67</v>
      </c>
      <c r="H71" s="21">
        <v>88.567499999999995</v>
      </c>
      <c r="I71" s="19">
        <v>0.35460000000000003</v>
      </c>
      <c r="J71" s="19"/>
      <c r="K71" s="19"/>
      <c r="L71" s="19"/>
      <c r="M71" s="19"/>
      <c r="N71" s="19">
        <v>38.299999999999997</v>
      </c>
      <c r="O71" s="19">
        <v>88.6</v>
      </c>
      <c r="P71" s="19">
        <v>161.9</v>
      </c>
      <c r="Q71" s="19"/>
      <c r="R71" s="19">
        <f t="shared" si="1"/>
        <v>5.0065359477124174</v>
      </c>
      <c r="S71" s="19">
        <f t="shared" si="1"/>
        <v>11.581699346405227</v>
      </c>
      <c r="T71" s="19">
        <f t="shared" si="1"/>
        <v>21.163398692810457</v>
      </c>
    </row>
    <row r="72" spans="7:20" x14ac:dyDescent="0.25">
      <c r="G72" s="21">
        <v>68</v>
      </c>
      <c r="H72" s="21">
        <v>88.9358</v>
      </c>
      <c r="I72" s="19">
        <v>0.35730000000000001</v>
      </c>
      <c r="J72" s="19"/>
      <c r="K72" s="19"/>
      <c r="L72" s="19"/>
      <c r="M72" s="19"/>
      <c r="N72" s="19">
        <v>38.200000000000003</v>
      </c>
      <c r="O72" s="19">
        <v>88.9</v>
      </c>
      <c r="P72" s="19">
        <v>163.19999999999999</v>
      </c>
      <c r="Q72" s="19"/>
      <c r="R72" s="19">
        <f t="shared" si="1"/>
        <v>4.9934640522875817</v>
      </c>
      <c r="S72" s="19">
        <f t="shared" si="1"/>
        <v>11.620915032679738</v>
      </c>
      <c r="T72" s="19">
        <f t="shared" si="1"/>
        <v>21.333333333333332</v>
      </c>
    </row>
    <row r="73" spans="7:20" x14ac:dyDescent="0.25">
      <c r="G73" s="21">
        <v>69</v>
      </c>
      <c r="H73" s="21">
        <v>89.3673</v>
      </c>
      <c r="I73" s="19">
        <v>0.3599</v>
      </c>
      <c r="J73" s="19"/>
      <c r="K73" s="19"/>
      <c r="L73" s="19"/>
      <c r="M73" s="19"/>
      <c r="N73" s="19">
        <v>38.1</v>
      </c>
      <c r="O73" s="19">
        <v>89.4</v>
      </c>
      <c r="P73" s="19">
        <v>164.6</v>
      </c>
      <c r="Q73" s="19"/>
      <c r="R73" s="19">
        <f t="shared" si="1"/>
        <v>4.9803921568627452</v>
      </c>
      <c r="S73" s="19">
        <f t="shared" si="1"/>
        <v>11.686274509803921</v>
      </c>
      <c r="T73" s="19">
        <f t="shared" si="1"/>
        <v>21.516339869281044</v>
      </c>
    </row>
    <row r="74" spans="7:20" x14ac:dyDescent="0.25">
      <c r="G74" s="21">
        <v>70</v>
      </c>
      <c r="H74" s="21">
        <v>89.480999999999995</v>
      </c>
      <c r="I74" s="19">
        <v>0.3624</v>
      </c>
      <c r="J74" s="19"/>
      <c r="K74" s="19"/>
      <c r="L74" s="19"/>
      <c r="M74" s="19"/>
      <c r="N74" s="19">
        <v>37.9</v>
      </c>
      <c r="O74" s="19">
        <v>89.5</v>
      </c>
      <c r="P74" s="19">
        <v>165.5</v>
      </c>
      <c r="Q74" s="19"/>
      <c r="R74" s="19">
        <f t="shared" si="1"/>
        <v>4.9542483660130712</v>
      </c>
      <c r="S74" s="19">
        <f t="shared" si="1"/>
        <v>11.699346405228757</v>
      </c>
      <c r="T74" s="19">
        <f t="shared" si="1"/>
        <v>21.633986928104573</v>
      </c>
    </row>
    <row r="75" spans="7:20" x14ac:dyDescent="0.25">
      <c r="G75" s="21">
        <v>71</v>
      </c>
      <c r="H75" s="19">
        <v>89.162999999999997</v>
      </c>
      <c r="I75" s="19">
        <v>0.36499999999999999</v>
      </c>
      <c r="J75" s="19"/>
      <c r="K75" s="19"/>
      <c r="L75" s="19"/>
      <c r="M75" s="19"/>
      <c r="N75" s="19">
        <v>37.5</v>
      </c>
      <c r="O75" s="19">
        <v>89.2</v>
      </c>
      <c r="P75" s="19">
        <v>165.5</v>
      </c>
      <c r="Q75" s="19"/>
      <c r="R75" s="19">
        <f>N75/7.65</f>
        <v>4.901960784313725</v>
      </c>
      <c r="S75" s="19">
        <f>O75/7.65</f>
        <v>11.660130718954248</v>
      </c>
      <c r="T75" s="19">
        <f>P75/7.65</f>
        <v>21.633986928104573</v>
      </c>
    </row>
    <row r="76" spans="7:20" x14ac:dyDescent="0.25">
      <c r="G76" s="21">
        <v>72</v>
      </c>
      <c r="H76" s="19">
        <v>88.566199999999995</v>
      </c>
      <c r="I76" s="19">
        <v>0.36749999999999999</v>
      </c>
      <c r="J76" s="19"/>
      <c r="K76" s="19"/>
      <c r="L76" s="19"/>
      <c r="M76" s="19"/>
      <c r="N76" s="19">
        <v>36.9</v>
      </c>
      <c r="O76" s="19">
        <v>88.6</v>
      </c>
      <c r="P76" s="19">
        <v>165</v>
      </c>
      <c r="Q76" s="19"/>
      <c r="R76" s="19">
        <f t="shared" si="1"/>
        <v>4.8235294117647056</v>
      </c>
      <c r="S76" s="19">
        <f t="shared" si="1"/>
        <v>11.581699346405227</v>
      </c>
      <c r="T76" s="19">
        <f t="shared" si="1"/>
        <v>21.56862745098039</v>
      </c>
    </row>
    <row r="77" spans="7:20" x14ac:dyDescent="0.25">
      <c r="G77" s="21">
        <v>73</v>
      </c>
      <c r="H77" s="19">
        <v>87.855400000000003</v>
      </c>
      <c r="I77" s="19">
        <v>0.37</v>
      </c>
      <c r="J77" s="19"/>
      <c r="K77" s="19"/>
      <c r="L77" s="19"/>
      <c r="M77" s="19"/>
      <c r="N77" s="19">
        <v>36.4</v>
      </c>
      <c r="O77" s="19">
        <v>87.9</v>
      </c>
      <c r="P77" s="19">
        <v>164.3</v>
      </c>
      <c r="Q77" s="19"/>
      <c r="R77" s="19">
        <f t="shared" si="1"/>
        <v>4.7581699346405228</v>
      </c>
      <c r="S77" s="19">
        <f t="shared" si="1"/>
        <v>11.490196078431373</v>
      </c>
      <c r="T77" s="19">
        <f t="shared" si="1"/>
        <v>21.477124183006538</v>
      </c>
    </row>
    <row r="78" spans="7:20" x14ac:dyDescent="0.25">
      <c r="G78" s="21">
        <v>74</v>
      </c>
      <c r="H78" s="19">
        <v>87.1952</v>
      </c>
      <c r="I78" s="19">
        <v>0.3725</v>
      </c>
      <c r="J78" s="19"/>
      <c r="K78" s="19"/>
      <c r="L78" s="19"/>
      <c r="M78" s="19"/>
      <c r="N78" s="19">
        <v>35.799999999999997</v>
      </c>
      <c r="O78" s="19">
        <v>87.2</v>
      </c>
      <c r="P78" s="19">
        <v>163.6</v>
      </c>
      <c r="Q78" s="19"/>
      <c r="R78" s="19">
        <f t="shared" si="1"/>
        <v>4.6797385620915026</v>
      </c>
      <c r="S78" s="19">
        <f t="shared" si="1"/>
        <v>11.398692810457517</v>
      </c>
      <c r="T78" s="19">
        <f t="shared" si="1"/>
        <v>21.385620915032678</v>
      </c>
    </row>
    <row r="79" spans="7:20" x14ac:dyDescent="0.25">
      <c r="G79" s="19">
        <v>75</v>
      </c>
      <c r="H79" s="19">
        <v>86.745999999999995</v>
      </c>
      <c r="I79" s="19">
        <v>0.375</v>
      </c>
      <c r="J79" s="19"/>
      <c r="K79" s="19"/>
      <c r="L79" s="19"/>
      <c r="M79" s="19"/>
      <c r="N79" s="19">
        <v>35.4</v>
      </c>
      <c r="O79" s="19">
        <v>86.7</v>
      </c>
      <c r="P79" s="19">
        <v>163.4</v>
      </c>
      <c r="Q79" s="19"/>
      <c r="R79" s="19">
        <f t="shared" si="1"/>
        <v>4.6274509803921564</v>
      </c>
      <c r="S79" s="19">
        <f t="shared" si="1"/>
        <v>11.333333333333334</v>
      </c>
      <c r="T79" s="19">
        <f t="shared" si="1"/>
        <v>21.359477124183005</v>
      </c>
    </row>
    <row r="80" spans="7:20" x14ac:dyDescent="0.25">
      <c r="G80" s="21">
        <v>76</v>
      </c>
      <c r="H80" s="19">
        <v>86.568399999999997</v>
      </c>
      <c r="I80" s="19">
        <v>0.37740000000000001</v>
      </c>
      <c r="J80" s="19"/>
      <c r="K80" s="19"/>
      <c r="L80" s="19"/>
      <c r="M80" s="19"/>
      <c r="N80" s="19">
        <v>35.1</v>
      </c>
      <c r="O80" s="19">
        <v>86.6</v>
      </c>
      <c r="P80" s="19">
        <v>163.69999999999999</v>
      </c>
      <c r="Q80" s="19"/>
      <c r="R80" s="19">
        <f t="shared" si="1"/>
        <v>4.5882352941176467</v>
      </c>
      <c r="S80" s="19">
        <f t="shared" si="1"/>
        <v>11.320261437908496</v>
      </c>
      <c r="T80" s="19">
        <f t="shared" si="1"/>
        <v>21.398692810457515</v>
      </c>
    </row>
    <row r="81" spans="7:20" x14ac:dyDescent="0.25">
      <c r="G81" s="19">
        <v>77</v>
      </c>
      <c r="H81" s="19">
        <v>86.623199999999997</v>
      </c>
      <c r="I81" s="19">
        <v>0.37990000000000002</v>
      </c>
      <c r="J81" s="19"/>
      <c r="K81" s="19"/>
      <c r="L81" s="19"/>
      <c r="M81" s="19"/>
      <c r="N81" s="19">
        <v>34.799999999999997</v>
      </c>
      <c r="O81" s="19">
        <v>86.6</v>
      </c>
      <c r="P81" s="19">
        <v>164.3</v>
      </c>
      <c r="Q81" s="19"/>
      <c r="R81" s="19">
        <f t="shared" si="1"/>
        <v>4.5490196078431371</v>
      </c>
      <c r="S81" s="19">
        <f t="shared" si="1"/>
        <v>11.320261437908496</v>
      </c>
      <c r="T81" s="19">
        <f t="shared" si="1"/>
        <v>21.477124183006538</v>
      </c>
    </row>
    <row r="82" spans="7:20" x14ac:dyDescent="0.25">
      <c r="G82" s="21">
        <v>78</v>
      </c>
      <c r="H82" s="19">
        <v>86.866900000000001</v>
      </c>
      <c r="I82" s="19">
        <v>0.38229999999999997</v>
      </c>
      <c r="J82" s="19"/>
      <c r="K82" s="19"/>
      <c r="L82" s="19"/>
      <c r="M82" s="19"/>
      <c r="N82" s="19">
        <v>34.700000000000003</v>
      </c>
      <c r="O82" s="19">
        <v>86.9</v>
      </c>
      <c r="P82" s="19">
        <v>165.4</v>
      </c>
      <c r="Q82" s="19"/>
      <c r="R82" s="19">
        <f t="shared" si="1"/>
        <v>4.5359477124183005</v>
      </c>
      <c r="S82" s="19">
        <f t="shared" si="1"/>
        <v>11.359477124183007</v>
      </c>
      <c r="T82" s="19">
        <f t="shared" si="1"/>
        <v>21.62091503267974</v>
      </c>
    </row>
    <row r="83" spans="7:20" x14ac:dyDescent="0.25">
      <c r="G83" s="21">
        <v>79</v>
      </c>
      <c r="H83" s="19">
        <v>87.256200000000007</v>
      </c>
      <c r="I83" s="19">
        <v>0.38479999999999998</v>
      </c>
      <c r="J83" s="19"/>
      <c r="K83" s="19"/>
      <c r="L83" s="19"/>
      <c r="M83" s="19"/>
      <c r="N83" s="19">
        <v>34.6</v>
      </c>
      <c r="O83" s="19">
        <v>87.3</v>
      </c>
      <c r="P83" s="19">
        <v>166.7</v>
      </c>
      <c r="Q83" s="19"/>
      <c r="R83" s="19">
        <f t="shared" si="1"/>
        <v>4.522875816993464</v>
      </c>
      <c r="S83" s="19">
        <f t="shared" si="1"/>
        <v>11.411764705882351</v>
      </c>
      <c r="T83" s="19">
        <f t="shared" si="1"/>
        <v>21.790849673202612</v>
      </c>
    </row>
    <row r="84" spans="7:20" x14ac:dyDescent="0.25">
      <c r="G84" s="21">
        <v>80</v>
      </c>
      <c r="H84" s="19">
        <v>87.747399999999999</v>
      </c>
      <c r="I84" s="19">
        <v>0.38719999999999999</v>
      </c>
      <c r="J84" s="19"/>
      <c r="K84" s="19"/>
      <c r="L84" s="19"/>
      <c r="M84" s="19"/>
      <c r="N84" s="19">
        <v>34.5</v>
      </c>
      <c r="O84" s="19">
        <v>87.7</v>
      </c>
      <c r="P84" s="19">
        <v>168.3</v>
      </c>
      <c r="Q84" s="19"/>
      <c r="R84" s="19">
        <f t="shared" si="1"/>
        <v>4.5098039215686274</v>
      </c>
      <c r="S84" s="19">
        <f t="shared" si="1"/>
        <v>11.464052287581699</v>
      </c>
      <c r="T84" s="19">
        <f t="shared" si="1"/>
        <v>22</v>
      </c>
    </row>
    <row r="85" spans="7:20" x14ac:dyDescent="0.25">
      <c r="G85" s="21">
        <v>81</v>
      </c>
      <c r="H85" s="19">
        <v>88.297300000000007</v>
      </c>
      <c r="I85" s="19">
        <v>0.38969999999999999</v>
      </c>
      <c r="J85" s="19"/>
      <c r="K85" s="19"/>
      <c r="L85" s="19"/>
      <c r="M85" s="19"/>
      <c r="N85" s="19">
        <v>34.5</v>
      </c>
      <c r="O85" s="19">
        <v>88.3</v>
      </c>
      <c r="P85" s="19">
        <v>169.9</v>
      </c>
      <c r="Q85" s="19"/>
      <c r="R85" s="19">
        <f t="shared" si="1"/>
        <v>4.5098039215686274</v>
      </c>
      <c r="S85" s="19">
        <f t="shared" si="1"/>
        <v>11.542483660130719</v>
      </c>
      <c r="T85" s="19">
        <f t="shared" si="1"/>
        <v>22.209150326797385</v>
      </c>
    </row>
    <row r="86" spans="7:20" x14ac:dyDescent="0.25">
      <c r="G86" s="21">
        <v>82</v>
      </c>
      <c r="H86" s="19">
        <v>88.862300000000005</v>
      </c>
      <c r="I86" s="19">
        <v>0.3921</v>
      </c>
      <c r="J86" s="19"/>
      <c r="K86" s="19"/>
      <c r="L86" s="19"/>
      <c r="M86" s="19"/>
      <c r="N86" s="19">
        <v>34.4</v>
      </c>
      <c r="O86" s="19">
        <v>88.9</v>
      </c>
      <c r="P86" s="19">
        <v>171.6</v>
      </c>
      <c r="Q86" s="19"/>
      <c r="R86" s="19">
        <f t="shared" si="1"/>
        <v>4.4967320261437909</v>
      </c>
      <c r="S86" s="19">
        <f t="shared" si="1"/>
        <v>11.620915032679738</v>
      </c>
      <c r="T86" s="19">
        <f t="shared" si="1"/>
        <v>22.431372549019606</v>
      </c>
    </row>
    <row r="87" spans="7:20" x14ac:dyDescent="0.25">
      <c r="G87" s="21">
        <v>83</v>
      </c>
      <c r="H87" s="19">
        <v>89.398899999999998</v>
      </c>
      <c r="I87" s="19">
        <v>0.39450000000000002</v>
      </c>
      <c r="J87" s="19"/>
      <c r="K87" s="19"/>
      <c r="L87" s="19"/>
      <c r="M87" s="19"/>
      <c r="N87" s="19">
        <v>34.4</v>
      </c>
      <c r="O87" s="19">
        <v>89.4</v>
      </c>
      <c r="P87" s="19">
        <v>173.3</v>
      </c>
      <c r="Q87" s="19"/>
      <c r="R87" s="19">
        <f t="shared" si="1"/>
        <v>4.4967320261437909</v>
      </c>
      <c r="S87" s="19">
        <f t="shared" si="1"/>
        <v>11.686274509803921</v>
      </c>
      <c r="T87" s="19">
        <f t="shared" si="1"/>
        <v>22.653594771241831</v>
      </c>
    </row>
    <row r="88" spans="7:20" x14ac:dyDescent="0.25">
      <c r="G88" s="21">
        <v>84</v>
      </c>
      <c r="H88" s="19">
        <v>89.863600000000005</v>
      </c>
      <c r="I88" s="19">
        <v>0.39689999999999998</v>
      </c>
      <c r="J88" s="19"/>
      <c r="K88" s="19"/>
      <c r="L88" s="19"/>
      <c r="M88" s="19"/>
      <c r="N88" s="19">
        <v>34.299999999999997</v>
      </c>
      <c r="O88" s="19">
        <v>89.9</v>
      </c>
      <c r="P88" s="19">
        <v>174.8</v>
      </c>
      <c r="Q88" s="19"/>
      <c r="R88" s="19">
        <f t="shared" si="1"/>
        <v>4.4836601307189534</v>
      </c>
      <c r="S88" s="19">
        <f t="shared" si="1"/>
        <v>11.751633986928105</v>
      </c>
      <c r="T88" s="19">
        <f t="shared" si="1"/>
        <v>22.84967320261438</v>
      </c>
    </row>
    <row r="89" spans="7:20" x14ac:dyDescent="0.25">
      <c r="G89" s="21">
        <v>85</v>
      </c>
      <c r="H89" s="19">
        <v>90.213099999999997</v>
      </c>
      <c r="I89" s="19">
        <v>0.39939999999999998</v>
      </c>
      <c r="J89" s="19"/>
      <c r="K89" s="19"/>
      <c r="L89" s="19"/>
      <c r="M89" s="19"/>
      <c r="N89" s="19">
        <v>34.200000000000003</v>
      </c>
      <c r="O89" s="19">
        <v>90.2</v>
      </c>
      <c r="P89" s="19">
        <v>176.1</v>
      </c>
      <c r="Q89" s="19"/>
      <c r="R89" s="19">
        <f t="shared" si="1"/>
        <v>4.4705882352941178</v>
      </c>
      <c r="S89" s="19">
        <f t="shared" si="1"/>
        <v>11.790849673202613</v>
      </c>
      <c r="T89" s="19">
        <f t="shared" si="1"/>
        <v>23.019607843137255</v>
      </c>
    </row>
    <row r="90" spans="7:20" x14ac:dyDescent="0.25">
      <c r="G90" s="21">
        <v>86</v>
      </c>
      <c r="H90" s="19">
        <v>90.403899999999993</v>
      </c>
      <c r="I90" s="19">
        <v>0.40179999999999999</v>
      </c>
      <c r="J90" s="19"/>
      <c r="K90" s="19"/>
      <c r="L90" s="19"/>
      <c r="M90" s="19"/>
      <c r="N90" s="19">
        <v>34</v>
      </c>
      <c r="O90" s="19">
        <v>90.4</v>
      </c>
      <c r="P90" s="19">
        <v>177</v>
      </c>
      <c r="Q90" s="19"/>
      <c r="R90" s="19">
        <f t="shared" si="1"/>
        <v>4.4444444444444446</v>
      </c>
      <c r="S90" s="19">
        <f t="shared" si="1"/>
        <v>11.816993464052288</v>
      </c>
      <c r="T90" s="19">
        <f t="shared" si="1"/>
        <v>23.137254901960784</v>
      </c>
    </row>
    <row r="91" spans="7:20" x14ac:dyDescent="0.25">
      <c r="G91" s="21">
        <v>87</v>
      </c>
      <c r="H91" s="19">
        <v>90.392399999999995</v>
      </c>
      <c r="I91" s="19">
        <v>0.4042</v>
      </c>
      <c r="J91" s="19"/>
      <c r="K91" s="19"/>
      <c r="L91" s="19"/>
      <c r="M91" s="19"/>
      <c r="N91" s="19">
        <v>33.799999999999997</v>
      </c>
      <c r="O91" s="19">
        <v>90.4</v>
      </c>
      <c r="P91" s="19">
        <v>177.6</v>
      </c>
      <c r="Q91" s="19"/>
      <c r="R91" s="19">
        <f t="shared" si="1"/>
        <v>4.4183006535947706</v>
      </c>
      <c r="S91" s="19">
        <f t="shared" si="1"/>
        <v>11.816993464052288</v>
      </c>
      <c r="T91" s="19">
        <f t="shared" si="1"/>
        <v>23.215686274509803</v>
      </c>
    </row>
    <row r="92" spans="7:20" x14ac:dyDescent="0.25">
      <c r="G92" s="21">
        <v>88</v>
      </c>
      <c r="H92" s="19">
        <v>90.135199999999998</v>
      </c>
      <c r="I92" s="19">
        <v>0.40660000000000002</v>
      </c>
      <c r="J92" s="19"/>
      <c r="K92" s="19"/>
      <c r="L92" s="19"/>
      <c r="M92" s="19"/>
      <c r="N92" s="19">
        <v>33.4</v>
      </c>
      <c r="O92" s="19">
        <v>90.1</v>
      </c>
      <c r="P92" s="19">
        <v>177.8</v>
      </c>
      <c r="Q92" s="19"/>
      <c r="R92" s="19">
        <f t="shared" si="1"/>
        <v>4.3660130718954244</v>
      </c>
      <c r="S92" s="19">
        <f t="shared" si="1"/>
        <v>11.777777777777777</v>
      </c>
      <c r="T92" s="19">
        <f t="shared" si="1"/>
        <v>23.241830065359476</v>
      </c>
    </row>
    <row r="93" spans="7:20" x14ac:dyDescent="0.25">
      <c r="G93" s="21">
        <v>89</v>
      </c>
      <c r="H93" s="19">
        <v>89.588899999999995</v>
      </c>
      <c r="I93" s="19">
        <v>0.40910000000000002</v>
      </c>
      <c r="J93" s="19"/>
      <c r="K93" s="19"/>
      <c r="L93" s="19"/>
      <c r="M93" s="19"/>
      <c r="N93" s="19">
        <v>33</v>
      </c>
      <c r="O93" s="19">
        <v>89.6</v>
      </c>
      <c r="P93" s="19">
        <v>177.3</v>
      </c>
      <c r="Q93" s="19"/>
      <c r="R93" s="19">
        <f t="shared" si="1"/>
        <v>4.3137254901960782</v>
      </c>
      <c r="S93" s="19">
        <f t="shared" si="1"/>
        <v>11.712418300653594</v>
      </c>
      <c r="T93" s="19">
        <f t="shared" si="1"/>
        <v>23.176470588235293</v>
      </c>
    </row>
    <row r="94" spans="7:20" x14ac:dyDescent="0.25">
      <c r="G94" s="21">
        <v>90</v>
      </c>
      <c r="H94" s="19">
        <v>88.71</v>
      </c>
      <c r="I94" s="19">
        <v>0.41149999999999998</v>
      </c>
      <c r="J94" s="19"/>
      <c r="K94" s="19"/>
      <c r="L94" s="19"/>
      <c r="M94" s="19"/>
      <c r="N94" s="19">
        <v>32.4</v>
      </c>
      <c r="O94" s="19">
        <v>88.7</v>
      </c>
      <c r="P94" s="19">
        <v>176.2</v>
      </c>
      <c r="Q94" s="19"/>
      <c r="R94" s="19">
        <f t="shared" si="1"/>
        <v>4.2352941176470589</v>
      </c>
      <c r="S94" s="19">
        <f t="shared" si="1"/>
        <v>11.594771241830065</v>
      </c>
      <c r="T94" s="19">
        <f t="shared" si="1"/>
        <v>23.032679738562088</v>
      </c>
    </row>
    <row r="95" spans="7:20" x14ac:dyDescent="0.25"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</row>
    <row r="96" spans="7:20" x14ac:dyDescent="0.25"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</row>
    <row r="97" spans="7:20" x14ac:dyDescent="0.25"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</row>
    <row r="98" spans="7:20" x14ac:dyDescent="0.25"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</row>
    <row r="99" spans="7:20" x14ac:dyDescent="0.25"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</row>
    <row r="100" spans="7:20" x14ac:dyDescent="0.25"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</row>
  </sheetData>
  <sheetProtection password="CD7B" sheet="1" objects="1" scenarios="1" selectLockedCells="1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8"/>
  <sheetViews>
    <sheetView showGridLines="0" showRowColHeaders="0" zoomScale="85" zoomScaleNormal="85" workbookViewId="0">
      <selection activeCell="A5" sqref="A5"/>
    </sheetView>
  </sheetViews>
  <sheetFormatPr defaultRowHeight="15" x14ac:dyDescent="0.25"/>
  <cols>
    <col min="1" max="1" width="19.140625" customWidth="1"/>
    <col min="2" max="2" width="27.5703125" customWidth="1"/>
    <col min="3" max="3" width="5" customWidth="1"/>
    <col min="4" max="4" width="18.5703125" customWidth="1"/>
    <col min="5" max="5" width="19.85546875" customWidth="1"/>
    <col min="6" max="6" width="119.7109375" customWidth="1"/>
    <col min="7" max="16" width="9.140625" hidden="1" customWidth="1"/>
    <col min="17" max="17" width="0" hidden="1" customWidth="1"/>
    <col min="18" max="20" width="9.140625" hidden="1" customWidth="1"/>
    <col min="23" max="23" width="12" bestFit="1" customWidth="1"/>
  </cols>
  <sheetData>
    <row r="1" spans="1:20" ht="28.5" x14ac:dyDescent="0.45">
      <c r="A1" s="12" t="s">
        <v>25</v>
      </c>
    </row>
    <row r="2" spans="1:20" ht="15.75" thickBot="1" x14ac:dyDescent="0.3">
      <c r="G2" s="19"/>
      <c r="H2" s="19" t="s">
        <v>8</v>
      </c>
      <c r="I2" s="19"/>
      <c r="J2" s="19"/>
      <c r="K2" s="19" t="s">
        <v>8</v>
      </c>
      <c r="L2" s="19"/>
      <c r="M2" s="19"/>
      <c r="N2" s="19" t="s">
        <v>8</v>
      </c>
      <c r="O2" s="19"/>
      <c r="P2" s="19"/>
      <c r="Q2" s="19"/>
      <c r="R2" s="19" t="s">
        <v>14</v>
      </c>
      <c r="S2" s="19"/>
      <c r="T2" s="19"/>
    </row>
    <row r="3" spans="1:20" ht="33" thickTop="1" thickBot="1" x14ac:dyDescent="0.55000000000000004">
      <c r="A3" s="2" t="s">
        <v>13</v>
      </c>
      <c r="B3" s="2" t="s">
        <v>49</v>
      </c>
      <c r="C3" s="1"/>
      <c r="D3" s="2" t="s">
        <v>20</v>
      </c>
      <c r="E3" s="2" t="s">
        <v>12</v>
      </c>
      <c r="G3" s="19" t="s">
        <v>0</v>
      </c>
      <c r="H3" s="20" t="s">
        <v>1</v>
      </c>
      <c r="I3" s="20" t="s">
        <v>2</v>
      </c>
      <c r="J3" s="20"/>
      <c r="K3" s="20" t="s">
        <v>3</v>
      </c>
      <c r="L3" s="20" t="s">
        <v>4</v>
      </c>
      <c r="M3" s="20"/>
      <c r="N3" s="20" t="s">
        <v>9</v>
      </c>
      <c r="O3" s="20" t="s">
        <v>10</v>
      </c>
      <c r="P3" s="20" t="s">
        <v>11</v>
      </c>
      <c r="Q3" s="20"/>
      <c r="R3" s="20" t="s">
        <v>9</v>
      </c>
      <c r="S3" s="20" t="s">
        <v>10</v>
      </c>
      <c r="T3" s="20" t="s">
        <v>11</v>
      </c>
    </row>
    <row r="4" spans="1:20" ht="16.5" thickTop="1" thickBot="1" x14ac:dyDescent="0.3">
      <c r="A4" s="17"/>
      <c r="B4" s="17"/>
      <c r="C4" s="14"/>
      <c r="D4" s="15">
        <f>((((B4*7.65)/K4)^L98)-1)/(L4*L98)</f>
        <v>-5.1364191844023797</v>
      </c>
      <c r="E4" s="24">
        <f>(_xlfn.NORM.S.DIST(D4,TRUE))*100</f>
        <v>1.4001134288760124E-5</v>
      </c>
      <c r="G4" s="19">
        <v>0</v>
      </c>
      <c r="H4" s="19">
        <v>77.362499999999997</v>
      </c>
      <c r="I4" s="19">
        <v>0.42620000000000002</v>
      </c>
      <c r="J4" s="19"/>
      <c r="K4" s="19">
        <f>VLOOKUP(A4,G4:H94,2)</f>
        <v>77.362499999999997</v>
      </c>
      <c r="L4" s="19">
        <f>VLOOKUP(A4,G4:I94,3)</f>
        <v>0.42620000000000002</v>
      </c>
      <c r="M4" s="19"/>
      <c r="N4" s="19">
        <v>27</v>
      </c>
      <c r="O4" s="19">
        <v>77.400000000000006</v>
      </c>
      <c r="P4" s="19">
        <v>157</v>
      </c>
      <c r="Q4" s="19"/>
      <c r="R4" s="19">
        <f>N4/7.65</f>
        <v>3.5294117647058822</v>
      </c>
      <c r="S4" s="19">
        <f>O4/7.65</f>
        <v>10.117647058823529</v>
      </c>
      <c r="T4" s="19">
        <f>P4/7.65</f>
        <v>20.522875816993462</v>
      </c>
    </row>
    <row r="5" spans="1:20" ht="16.5" thickTop="1" thickBot="1" x14ac:dyDescent="0.3">
      <c r="A5" s="17"/>
      <c r="B5" s="17"/>
      <c r="C5" s="16"/>
      <c r="D5" s="15">
        <f>((((B5*7.65)/K5)^L98)-1)/(L5*L98)</f>
        <v>-5.1364191844023797</v>
      </c>
      <c r="E5" s="24">
        <f t="shared" ref="E5:E36" si="0">(_xlfn.NORM.S.DIST(D5,TRUE))*100</f>
        <v>1.4001134288760124E-5</v>
      </c>
      <c r="G5" s="19">
        <v>1</v>
      </c>
      <c r="H5" s="19">
        <v>83.081299999999999</v>
      </c>
      <c r="I5" s="19">
        <v>0.41870000000000002</v>
      </c>
      <c r="J5" s="19"/>
      <c r="K5" s="19">
        <f>VLOOKUP(A5,G4:H95,2)</f>
        <v>77.362499999999997</v>
      </c>
      <c r="L5" s="19">
        <f>VLOOKUP(A5,G4:I95,3)</f>
        <v>0.42620000000000002</v>
      </c>
      <c r="M5" s="19"/>
      <c r="N5" s="19">
        <v>29.7</v>
      </c>
      <c r="O5" s="19">
        <v>83.1</v>
      </c>
      <c r="P5" s="19">
        <v>166.8</v>
      </c>
      <c r="Q5" s="19"/>
      <c r="R5" s="19">
        <f t="shared" ref="R5:T68" si="1">N5/7.65</f>
        <v>3.8823529411764701</v>
      </c>
      <c r="S5" s="19">
        <f t="shared" si="1"/>
        <v>10.862745098039214</v>
      </c>
      <c r="T5" s="19">
        <f t="shared" si="1"/>
        <v>21.803921568627452</v>
      </c>
    </row>
    <row r="6" spans="1:20" ht="16.5" thickTop="1" thickBot="1" x14ac:dyDescent="0.3">
      <c r="A6" s="18"/>
      <c r="B6" s="18"/>
      <c r="C6" s="9"/>
      <c r="D6" s="15">
        <f>((((B6*7.65)/K6)^L98)-1)/(L6*L98)</f>
        <v>-5.1364191844023797</v>
      </c>
      <c r="E6" s="24">
        <f t="shared" si="0"/>
        <v>1.4001134288760124E-5</v>
      </c>
      <c r="G6" s="19">
        <v>2</v>
      </c>
      <c r="H6" s="19">
        <v>92.599500000000006</v>
      </c>
      <c r="I6" s="19">
        <v>0.4113</v>
      </c>
      <c r="J6" s="19"/>
      <c r="K6" s="19">
        <f>VLOOKUP(A6,G4:H96,2)</f>
        <v>77.362499999999997</v>
      </c>
      <c r="L6" s="19">
        <f>VLOOKUP(A6,G4:I96,3)</f>
        <v>0.42620000000000002</v>
      </c>
      <c r="M6" s="19"/>
      <c r="N6" s="19">
        <v>33.9</v>
      </c>
      <c r="O6" s="19">
        <v>92.6</v>
      </c>
      <c r="P6" s="19">
        <v>183.9</v>
      </c>
      <c r="Q6" s="19"/>
      <c r="R6" s="19">
        <f t="shared" si="1"/>
        <v>4.4313725490196072</v>
      </c>
      <c r="S6" s="19">
        <f t="shared" si="1"/>
        <v>12.104575163398691</v>
      </c>
      <c r="T6" s="19">
        <f t="shared" si="1"/>
        <v>24.03921568627451</v>
      </c>
    </row>
    <row r="7" spans="1:20" ht="16.5" thickTop="1" thickBot="1" x14ac:dyDescent="0.3">
      <c r="A7" s="18"/>
      <c r="B7" s="18"/>
      <c r="C7" s="9"/>
      <c r="D7" s="15">
        <f>((((B7*7.65)/K7)^L98)-1)/(L7*L98)</f>
        <v>-5.1364191844023797</v>
      </c>
      <c r="E7" s="24">
        <f t="shared" si="0"/>
        <v>1.4001134288760124E-5</v>
      </c>
      <c r="G7" s="19">
        <v>3</v>
      </c>
      <c r="H7" s="19">
        <v>104.03579999999999</v>
      </c>
      <c r="I7" s="19">
        <v>0.40379999999999999</v>
      </c>
      <c r="J7" s="19"/>
      <c r="K7" s="19">
        <f>VLOOKUP(A7,G4:H97,2)</f>
        <v>77.362499999999997</v>
      </c>
      <c r="L7" s="19">
        <f>VLOOKUP(A7,G4:I97,3)</f>
        <v>0.42620000000000002</v>
      </c>
      <c r="M7" s="19"/>
      <c r="N7" s="19">
        <v>39</v>
      </c>
      <c r="O7" s="19">
        <v>104</v>
      </c>
      <c r="P7" s="19">
        <v>204.5</v>
      </c>
      <c r="Q7" s="19"/>
      <c r="R7" s="19">
        <f t="shared" si="1"/>
        <v>5.0980392156862742</v>
      </c>
      <c r="S7" s="19">
        <f t="shared" si="1"/>
        <v>13.594771241830065</v>
      </c>
      <c r="T7" s="19">
        <f t="shared" si="1"/>
        <v>26.732026143790847</v>
      </c>
    </row>
    <row r="8" spans="1:20" ht="16.5" thickTop="1" thickBot="1" x14ac:dyDescent="0.3">
      <c r="A8" s="18"/>
      <c r="B8" s="18"/>
      <c r="D8" s="15">
        <f>((((B8*7.65)/K8)^L98)-1)/(L8*L98)</f>
        <v>-5.1364191844023797</v>
      </c>
      <c r="E8" s="24">
        <f t="shared" si="0"/>
        <v>1.4001134288760124E-5</v>
      </c>
      <c r="G8" s="19">
        <v>4</v>
      </c>
      <c r="H8" s="19">
        <v>115.73</v>
      </c>
      <c r="I8" s="19">
        <v>0.39639999999999997</v>
      </c>
      <c r="J8" s="19"/>
      <c r="K8" s="19">
        <f>VLOOKUP(A8,G4:H98,2)</f>
        <v>77.362499999999997</v>
      </c>
      <c r="L8" s="19">
        <f>VLOOKUP(A8,G4:I98,3)</f>
        <v>0.42620000000000002</v>
      </c>
      <c r="M8" s="20"/>
      <c r="N8" s="20">
        <v>44.3</v>
      </c>
      <c r="O8" s="20">
        <v>115.7</v>
      </c>
      <c r="P8" s="20">
        <v>225</v>
      </c>
      <c r="Q8" s="20"/>
      <c r="R8" s="19">
        <f t="shared" si="1"/>
        <v>5.7908496732026133</v>
      </c>
      <c r="S8" s="19">
        <f t="shared" si="1"/>
        <v>15.124183006535947</v>
      </c>
      <c r="T8" s="19">
        <f t="shared" si="1"/>
        <v>29.411764705882351</v>
      </c>
    </row>
    <row r="9" spans="1:20" ht="16.5" thickTop="1" thickBot="1" x14ac:dyDescent="0.3">
      <c r="A9" s="18"/>
      <c r="B9" s="18"/>
      <c r="D9" s="15">
        <f>((((B9*7.65)/K9)^L98)-1)/(L9*L98)</f>
        <v>-5.1364191844023797</v>
      </c>
      <c r="E9" s="24">
        <f t="shared" si="0"/>
        <v>1.4001134288760124E-5</v>
      </c>
      <c r="G9" s="19">
        <v>5</v>
      </c>
      <c r="H9" s="19">
        <v>127.61</v>
      </c>
      <c r="I9" s="19">
        <v>0.38900000000000001</v>
      </c>
      <c r="J9" s="19"/>
      <c r="K9" s="19">
        <f>VLOOKUP(A9,G4:H99,2)</f>
        <v>77.362499999999997</v>
      </c>
      <c r="L9" s="19">
        <f>VLOOKUP(A9,G4:I99,3)</f>
        <v>0.42620000000000002</v>
      </c>
      <c r="M9" s="19"/>
      <c r="N9" s="20">
        <v>50</v>
      </c>
      <c r="O9" s="20">
        <v>127.6</v>
      </c>
      <c r="P9" s="20">
        <v>245.5</v>
      </c>
      <c r="Q9" s="19"/>
      <c r="R9" s="19">
        <f t="shared" si="1"/>
        <v>6.5359477124183005</v>
      </c>
      <c r="S9" s="19">
        <f t="shared" si="1"/>
        <v>16.679738562091501</v>
      </c>
      <c r="T9" s="19">
        <f t="shared" si="1"/>
        <v>32.091503267973856</v>
      </c>
    </row>
    <row r="10" spans="1:20" ht="16.5" thickTop="1" thickBot="1" x14ac:dyDescent="0.3">
      <c r="A10" s="18"/>
      <c r="B10" s="18"/>
      <c r="D10" s="15">
        <f>((((B10*7.65)/K10)^L98)-1)/(L10*L98)</f>
        <v>-5.1364191844023797</v>
      </c>
      <c r="E10" s="24">
        <f t="shared" si="0"/>
        <v>1.4001134288760124E-5</v>
      </c>
      <c r="G10" s="19">
        <v>6</v>
      </c>
      <c r="H10" s="19">
        <v>140.36000000000001</v>
      </c>
      <c r="I10" s="19">
        <v>0.38169999999999998</v>
      </c>
      <c r="J10" s="19"/>
      <c r="K10" s="19">
        <f>VLOOKUP(A10,G4:H100,2)</f>
        <v>77.362499999999997</v>
      </c>
      <c r="L10" s="19">
        <f>VLOOKUP(A10,G4:I100,3)</f>
        <v>0.42620000000000002</v>
      </c>
      <c r="M10" s="19"/>
      <c r="N10" s="20">
        <v>56.2</v>
      </c>
      <c r="O10" s="20">
        <v>140.4</v>
      </c>
      <c r="P10" s="20">
        <v>267.10000000000002</v>
      </c>
      <c r="Q10" s="19"/>
      <c r="R10" s="19">
        <f t="shared" si="1"/>
        <v>7.3464052287581696</v>
      </c>
      <c r="S10" s="19">
        <f t="shared" si="1"/>
        <v>18.352941176470587</v>
      </c>
      <c r="T10" s="19">
        <f t="shared" si="1"/>
        <v>34.915032679738566</v>
      </c>
    </row>
    <row r="11" spans="1:20" ht="16.5" thickTop="1" thickBot="1" x14ac:dyDescent="0.3">
      <c r="A11" s="18"/>
      <c r="B11" s="18"/>
      <c r="D11" s="15">
        <f>((((B11*7.65)/K11)^L98)-1)/(L11*L98)</f>
        <v>-5.1364191844023797</v>
      </c>
      <c r="E11" s="24">
        <f t="shared" si="0"/>
        <v>1.4001134288760124E-5</v>
      </c>
      <c r="G11" s="19">
        <v>7</v>
      </c>
      <c r="H11" s="19">
        <v>155.03</v>
      </c>
      <c r="I11" s="19">
        <v>0.37440000000000001</v>
      </c>
      <c r="J11" s="19"/>
      <c r="K11" s="19">
        <f>VLOOKUP(A11,G4:H101,2)</f>
        <v>77.362499999999997</v>
      </c>
      <c r="L11" s="19">
        <f>VLOOKUP(A11,G4:I101,3)</f>
        <v>0.42620000000000002</v>
      </c>
      <c r="M11" s="19"/>
      <c r="N11" s="20">
        <v>63.4</v>
      </c>
      <c r="O11" s="20">
        <v>155</v>
      </c>
      <c r="P11" s="20">
        <v>291.89999999999998</v>
      </c>
      <c r="Q11" s="19"/>
      <c r="R11" s="19">
        <f t="shared" si="1"/>
        <v>8.2875816993464042</v>
      </c>
      <c r="S11" s="19">
        <f t="shared" si="1"/>
        <v>20.261437908496731</v>
      </c>
      <c r="T11" s="19">
        <f t="shared" si="1"/>
        <v>38.156862745098032</v>
      </c>
    </row>
    <row r="12" spans="1:20" ht="16.5" thickTop="1" thickBot="1" x14ac:dyDescent="0.3">
      <c r="A12" s="18"/>
      <c r="B12" s="18"/>
      <c r="D12" s="15">
        <f>((((B12*7.65)/K12)^L98)-1)/(L12*L98)</f>
        <v>-5.1364191844023797</v>
      </c>
      <c r="E12" s="24">
        <f t="shared" si="0"/>
        <v>1.4001134288760124E-5</v>
      </c>
      <c r="G12" s="19">
        <v>8</v>
      </c>
      <c r="H12" s="19">
        <v>173.38</v>
      </c>
      <c r="I12" s="19">
        <v>0.36730000000000002</v>
      </c>
      <c r="J12" s="19"/>
      <c r="K12" s="19">
        <f>VLOOKUP(A12,G4:H102,2)</f>
        <v>77.362499999999997</v>
      </c>
      <c r="L12" s="19">
        <f>VLOOKUP(A12,G4:I102,3)</f>
        <v>0.42620000000000002</v>
      </c>
      <c r="M12" s="19"/>
      <c r="N12" s="20">
        <v>72.400000000000006</v>
      </c>
      <c r="O12" s="20">
        <v>173.4</v>
      </c>
      <c r="P12" s="20">
        <v>323.10000000000002</v>
      </c>
      <c r="Q12" s="19"/>
      <c r="R12" s="19">
        <f t="shared" si="1"/>
        <v>9.4640522875816995</v>
      </c>
      <c r="S12" s="19">
        <f t="shared" si="1"/>
        <v>22.666666666666668</v>
      </c>
      <c r="T12" s="19">
        <f t="shared" si="1"/>
        <v>42.235294117647058</v>
      </c>
    </row>
    <row r="13" spans="1:20" ht="16.5" thickTop="1" thickBot="1" x14ac:dyDescent="0.3">
      <c r="A13" s="18"/>
      <c r="B13" s="18"/>
      <c r="D13" s="15">
        <f>((((B13*7.65)/K13)^L98)-1)/(L13*L98)</f>
        <v>-5.1364191844023797</v>
      </c>
      <c r="E13" s="24">
        <f t="shared" si="0"/>
        <v>1.4001134288760124E-5</v>
      </c>
      <c r="G13" s="19">
        <v>9</v>
      </c>
      <c r="H13" s="19">
        <v>193.13</v>
      </c>
      <c r="I13" s="19">
        <v>0.36020000000000002</v>
      </c>
      <c r="J13" s="19"/>
      <c r="K13" s="19">
        <f>VLOOKUP(A13,G4:H103,2)</f>
        <v>77.362499999999997</v>
      </c>
      <c r="L13" s="19">
        <f>VLOOKUP(A13,G4:I103,3)</f>
        <v>0.42620000000000002</v>
      </c>
      <c r="M13" s="19"/>
      <c r="N13" s="20">
        <v>83.6</v>
      </c>
      <c r="O13" s="20">
        <v>196.1</v>
      </c>
      <c r="P13" s="20">
        <v>361.6</v>
      </c>
      <c r="Q13" s="19"/>
      <c r="R13" s="19">
        <f t="shared" si="1"/>
        <v>10.928104575163397</v>
      </c>
      <c r="S13" s="19">
        <f t="shared" si="1"/>
        <v>25.633986928104573</v>
      </c>
      <c r="T13" s="19">
        <f t="shared" si="1"/>
        <v>47.267973856209153</v>
      </c>
    </row>
    <row r="14" spans="1:20" ht="16.5" thickTop="1" thickBot="1" x14ac:dyDescent="0.3">
      <c r="A14" s="18"/>
      <c r="B14" s="18"/>
      <c r="D14" s="15">
        <f>((((B14*7.65)/K14)^L98)-1)/(L14*L98)</f>
        <v>-5.1364191844023797</v>
      </c>
      <c r="E14" s="24">
        <f t="shared" si="0"/>
        <v>1.4001134288760124E-5</v>
      </c>
      <c r="G14" s="19">
        <v>10</v>
      </c>
      <c r="H14" s="19">
        <v>222.81</v>
      </c>
      <c r="I14" s="19">
        <v>0.35320000000000001</v>
      </c>
      <c r="J14" s="19"/>
      <c r="K14" s="19">
        <f>VLOOKUP(A14,G4:H104,2)</f>
        <v>77.362499999999997</v>
      </c>
      <c r="L14" s="19">
        <f>VLOOKUP(A14,G4:I104,3)</f>
        <v>0.42620000000000002</v>
      </c>
      <c r="M14" s="19"/>
      <c r="N14" s="20">
        <v>96.9</v>
      </c>
      <c r="O14" s="20">
        <v>222.8</v>
      </c>
      <c r="P14" s="20">
        <v>406.6</v>
      </c>
      <c r="Q14" s="19"/>
      <c r="R14" s="19">
        <f t="shared" si="1"/>
        <v>12.666666666666666</v>
      </c>
      <c r="S14" s="19">
        <f t="shared" si="1"/>
        <v>29.124183006535947</v>
      </c>
      <c r="T14" s="19">
        <f t="shared" si="1"/>
        <v>53.150326797385624</v>
      </c>
    </row>
    <row r="15" spans="1:20" ht="16.5" thickTop="1" thickBot="1" x14ac:dyDescent="0.3">
      <c r="A15" s="18"/>
      <c r="B15" s="18"/>
      <c r="D15" s="15">
        <f>((((B15*7.65)/K15)^L98)-1)/(L15*L98)</f>
        <v>-5.1364191844023797</v>
      </c>
      <c r="E15" s="24">
        <f t="shared" si="0"/>
        <v>1.4001134288760124E-5</v>
      </c>
      <c r="G15" s="19">
        <v>11</v>
      </c>
      <c r="H15" s="19">
        <v>251.57</v>
      </c>
      <c r="I15" s="19">
        <v>0.3463</v>
      </c>
      <c r="J15" s="19"/>
      <c r="K15" s="19">
        <f>VLOOKUP(A15,G4:H105,2)</f>
        <v>77.362499999999997</v>
      </c>
      <c r="L15" s="19">
        <f>VLOOKUP(A15,G4:I105,3)</f>
        <v>0.42620000000000002</v>
      </c>
      <c r="M15" s="19"/>
      <c r="N15" s="20">
        <v>111.6</v>
      </c>
      <c r="O15" s="20">
        <v>251.6</v>
      </c>
      <c r="P15" s="20">
        <v>454.4</v>
      </c>
      <c r="Q15" s="19"/>
      <c r="R15" s="19">
        <f t="shared" si="1"/>
        <v>14.588235294117645</v>
      </c>
      <c r="S15" s="19">
        <f t="shared" si="1"/>
        <v>32.888888888888886</v>
      </c>
      <c r="T15" s="19">
        <f t="shared" si="1"/>
        <v>59.398692810457511</v>
      </c>
    </row>
    <row r="16" spans="1:20" ht="16.5" thickTop="1" thickBot="1" x14ac:dyDescent="0.3">
      <c r="A16" s="18"/>
      <c r="B16" s="18"/>
      <c r="D16" s="15">
        <f>((((B16*7.65)/K16)^L98)-1)/(L16*L98)</f>
        <v>-5.1364191844023797</v>
      </c>
      <c r="E16" s="24">
        <f t="shared" si="0"/>
        <v>1.4001134288760124E-5</v>
      </c>
      <c r="G16" s="19">
        <v>12</v>
      </c>
      <c r="H16" s="19">
        <v>278.88</v>
      </c>
      <c r="I16" s="19">
        <v>0.33960000000000001</v>
      </c>
      <c r="J16" s="19"/>
      <c r="K16" s="19">
        <f>VLOOKUP(A16,G4:H106,2)</f>
        <v>77.362499999999997</v>
      </c>
      <c r="L16" s="19">
        <f>VLOOKUP(A16,G4:I106,3)</f>
        <v>0.42620000000000002</v>
      </c>
      <c r="M16" s="19"/>
      <c r="N16" s="20">
        <v>126.1</v>
      </c>
      <c r="O16" s="20">
        <v>278.89999999999998</v>
      </c>
      <c r="P16" s="20">
        <v>498.7</v>
      </c>
      <c r="Q16" s="19"/>
      <c r="R16" s="19">
        <f t="shared" si="1"/>
        <v>16.483660130718953</v>
      </c>
      <c r="S16" s="19">
        <f t="shared" si="1"/>
        <v>36.457516339869279</v>
      </c>
      <c r="T16" s="19">
        <f t="shared" si="1"/>
        <v>65.189542483660119</v>
      </c>
    </row>
    <row r="17" spans="1:20" ht="16.5" thickTop="1" thickBot="1" x14ac:dyDescent="0.3">
      <c r="A17" s="18"/>
      <c r="B17" s="18"/>
      <c r="D17" s="15">
        <f>((((B17*7.65)/K17)^L98)-1)/(L17*L98)</f>
        <v>-5.1364191844023797</v>
      </c>
      <c r="E17" s="24">
        <f t="shared" si="0"/>
        <v>1.4001134288760124E-5</v>
      </c>
      <c r="G17" s="19">
        <v>13</v>
      </c>
      <c r="H17" s="19">
        <v>300.77999999999997</v>
      </c>
      <c r="I17" s="19">
        <v>0.33300000000000002</v>
      </c>
      <c r="J17" s="19"/>
      <c r="K17" s="19">
        <f>VLOOKUP(A17,G4:H107,2)</f>
        <v>77.362499999999997</v>
      </c>
      <c r="L17" s="19">
        <f>VLOOKUP(A17,G4:I107,3)</f>
        <v>0.42620000000000002</v>
      </c>
      <c r="M17" s="19"/>
      <c r="N17" s="20">
        <v>138.6</v>
      </c>
      <c r="O17" s="20">
        <v>300.8</v>
      </c>
      <c r="P17" s="20">
        <v>532.5</v>
      </c>
      <c r="Q17" s="19"/>
      <c r="R17" s="19">
        <f t="shared" si="1"/>
        <v>18.117647058823529</v>
      </c>
      <c r="S17" s="19">
        <f t="shared" si="1"/>
        <v>39.320261437908499</v>
      </c>
      <c r="T17" s="19">
        <f t="shared" si="1"/>
        <v>69.607843137254903</v>
      </c>
    </row>
    <row r="18" spans="1:20" ht="16.5" thickTop="1" thickBot="1" x14ac:dyDescent="0.3">
      <c r="A18" s="18"/>
      <c r="B18" s="18"/>
      <c r="D18" s="15">
        <f>((((B18*7.65)/K18)^L98)-1)/(L18*L98)</f>
        <v>-5.1364191844023797</v>
      </c>
      <c r="E18" s="24">
        <f t="shared" si="0"/>
        <v>1.4001134288760124E-5</v>
      </c>
      <c r="G18" s="19">
        <v>14</v>
      </c>
      <c r="H18" s="19">
        <v>314.43</v>
      </c>
      <c r="I18" s="19">
        <v>0.32650000000000001</v>
      </c>
      <c r="J18" s="19"/>
      <c r="K18" s="19">
        <f>VLOOKUP(A18,G4:H108,2)</f>
        <v>77.362499999999997</v>
      </c>
      <c r="L18" s="19">
        <f>VLOOKUP(A18,G4:I108,3)</f>
        <v>0.42620000000000002</v>
      </c>
      <c r="M18" s="19"/>
      <c r="N18" s="20">
        <v>147.5</v>
      </c>
      <c r="O18" s="20">
        <v>314.39999999999998</v>
      </c>
      <c r="P18" s="20">
        <v>551.20000000000005</v>
      </c>
      <c r="Q18" s="19"/>
      <c r="R18" s="19">
        <f t="shared" si="1"/>
        <v>19.281045751633986</v>
      </c>
      <c r="S18" s="19">
        <f t="shared" si="1"/>
        <v>41.098039215686271</v>
      </c>
      <c r="T18" s="19">
        <f t="shared" si="1"/>
        <v>72.052287581699346</v>
      </c>
    </row>
    <row r="19" spans="1:20" ht="16.5" thickTop="1" thickBot="1" x14ac:dyDescent="0.3">
      <c r="A19" s="18"/>
      <c r="B19" s="18"/>
      <c r="D19" s="15">
        <f>((((B19*7.65)/K19)^L98)-1)/(L19*L98)</f>
        <v>-5.1364191844023797</v>
      </c>
      <c r="E19" s="24">
        <f t="shared" si="0"/>
        <v>1.4001134288760124E-5</v>
      </c>
      <c r="G19" s="21">
        <v>15</v>
      </c>
      <c r="H19" s="19">
        <v>318.76920000000001</v>
      </c>
      <c r="I19" s="19">
        <v>0.32019999999999998</v>
      </c>
      <c r="J19" s="19"/>
      <c r="K19" s="19">
        <f>VLOOKUP(A19,G4:H109,2)</f>
        <v>77.362499999999997</v>
      </c>
      <c r="L19" s="19">
        <f>VLOOKUP(A19,G4:I109,3)</f>
        <v>0.42620000000000002</v>
      </c>
      <c r="M19" s="19"/>
      <c r="N19" s="19">
        <v>152.19999999999999</v>
      </c>
      <c r="O19" s="19">
        <v>318.8</v>
      </c>
      <c r="P19" s="19">
        <v>553.5</v>
      </c>
      <c r="Q19" s="19"/>
      <c r="R19" s="19">
        <f t="shared" si="1"/>
        <v>19.895424836601304</v>
      </c>
      <c r="S19" s="19">
        <f t="shared" si="1"/>
        <v>41.673202614379086</v>
      </c>
      <c r="T19" s="19">
        <f t="shared" si="1"/>
        <v>72.35294117647058</v>
      </c>
    </row>
    <row r="20" spans="1:20" ht="16.5" thickTop="1" thickBot="1" x14ac:dyDescent="0.3">
      <c r="A20" s="18"/>
      <c r="B20" s="18"/>
      <c r="D20" s="15">
        <f>((((B20*7.65)/K20)^L98)-1)/(L20*L98)</f>
        <v>-5.1364191844023797</v>
      </c>
      <c r="E20" s="24">
        <f t="shared" si="0"/>
        <v>1.4001134288760124E-5</v>
      </c>
      <c r="G20" s="21">
        <v>16</v>
      </c>
      <c r="H20" s="19">
        <v>314.97750000000002</v>
      </c>
      <c r="I20" s="19">
        <v>0.31409999999999999</v>
      </c>
      <c r="J20" s="19"/>
      <c r="K20" s="19">
        <f>VLOOKUP(A20,G4:H110,2)</f>
        <v>77.362499999999997</v>
      </c>
      <c r="L20" s="19">
        <f>VLOOKUP(A20,G4:I110,3)</f>
        <v>0.42620000000000002</v>
      </c>
      <c r="M20" s="19"/>
      <c r="N20" s="19">
        <v>152.9</v>
      </c>
      <c r="O20" s="19">
        <v>315</v>
      </c>
      <c r="P20" s="19">
        <v>541.79999999999995</v>
      </c>
      <c r="Q20" s="19"/>
      <c r="R20" s="19">
        <f t="shared" si="1"/>
        <v>19.986928104575163</v>
      </c>
      <c r="S20" s="19">
        <f t="shared" si="1"/>
        <v>41.17647058823529</v>
      </c>
      <c r="T20" s="19">
        <f t="shared" si="1"/>
        <v>70.823529411764696</v>
      </c>
    </row>
    <row r="21" spans="1:20" ht="16.5" thickTop="1" thickBot="1" x14ac:dyDescent="0.3">
      <c r="A21" s="18"/>
      <c r="B21" s="18"/>
      <c r="D21" s="15">
        <f>((((B21*7.65)/K21)^L98)-1)/(L21*L98)</f>
        <v>-5.1364191844023797</v>
      </c>
      <c r="E21" s="24">
        <f t="shared" si="0"/>
        <v>1.4001134288760124E-5</v>
      </c>
      <c r="G21" s="19">
        <v>17</v>
      </c>
      <c r="H21" s="19">
        <v>305.3809</v>
      </c>
      <c r="I21" s="19">
        <v>0.30819999999999997</v>
      </c>
      <c r="J21" s="19"/>
      <c r="K21" s="19">
        <f>VLOOKUP(A21,G4:H111,2)</f>
        <v>77.362499999999997</v>
      </c>
      <c r="L21" s="19">
        <f>VLOOKUP(A21,G4:I111,3)</f>
        <v>0.42620000000000002</v>
      </c>
      <c r="M21" s="19"/>
      <c r="N21" s="19">
        <v>150.6</v>
      </c>
      <c r="O21" s="19">
        <v>305.39999999999998</v>
      </c>
      <c r="P21" s="19">
        <v>520.6</v>
      </c>
      <c r="Q21" s="19"/>
      <c r="R21" s="19">
        <f t="shared" si="1"/>
        <v>19.686274509803919</v>
      </c>
      <c r="S21" s="19">
        <f t="shared" si="1"/>
        <v>39.921568627450974</v>
      </c>
      <c r="T21" s="19">
        <f t="shared" si="1"/>
        <v>68.052287581699346</v>
      </c>
    </row>
    <row r="22" spans="1:20" ht="16.5" thickTop="1" thickBot="1" x14ac:dyDescent="0.3">
      <c r="A22" s="18"/>
      <c r="B22" s="18"/>
      <c r="D22" s="15">
        <f>((((B22*7.65)/K22)^L98)-1)/(L22*L98)</f>
        <v>-5.1364191844023797</v>
      </c>
      <c r="E22" s="24">
        <f t="shared" si="0"/>
        <v>1.4001134288760124E-5</v>
      </c>
      <c r="G22" s="21">
        <v>18</v>
      </c>
      <c r="H22" s="19">
        <v>292.03429999999997</v>
      </c>
      <c r="I22" s="19">
        <v>0.30259999999999998</v>
      </c>
      <c r="J22" s="19"/>
      <c r="K22" s="19">
        <f>VLOOKUP(A22,G4:H112,2)</f>
        <v>77.362499999999997</v>
      </c>
      <c r="L22" s="19">
        <f>VLOOKUP(A22,G4:I112,3)</f>
        <v>0.42620000000000002</v>
      </c>
      <c r="M22" s="19"/>
      <c r="N22" s="19">
        <v>146.19999999999999</v>
      </c>
      <c r="O22" s="19">
        <v>292</v>
      </c>
      <c r="P22" s="19">
        <v>493.6</v>
      </c>
      <c r="Q22" s="19"/>
      <c r="R22" s="19">
        <f t="shared" si="1"/>
        <v>19.111111111111107</v>
      </c>
      <c r="S22" s="19">
        <f t="shared" si="1"/>
        <v>38.169934640522875</v>
      </c>
      <c r="T22" s="19">
        <f t="shared" si="1"/>
        <v>64.522875816993462</v>
      </c>
    </row>
    <row r="23" spans="1:20" ht="16.5" thickTop="1" thickBot="1" x14ac:dyDescent="0.3">
      <c r="A23" s="18"/>
      <c r="B23" s="18"/>
      <c r="D23" s="15">
        <f>((((B23*7.65)/K23)^L98)-1)/(L23*L98)</f>
        <v>-5.1364191844023797</v>
      </c>
      <c r="E23" s="24">
        <f t="shared" si="0"/>
        <v>1.4001134288760124E-5</v>
      </c>
      <c r="G23" s="21">
        <v>19</v>
      </c>
      <c r="H23" s="19">
        <v>276.0573</v>
      </c>
      <c r="I23" s="19">
        <v>0.29720000000000002</v>
      </c>
      <c r="J23" s="19"/>
      <c r="K23" s="19">
        <f>VLOOKUP(A23,G4:H113,2)</f>
        <v>77.362499999999997</v>
      </c>
      <c r="L23" s="19">
        <f>VLOOKUP(A23,G4:I113,3)</f>
        <v>0.42620000000000002</v>
      </c>
      <c r="M23" s="19"/>
      <c r="N23" s="19">
        <v>140.19999999999999</v>
      </c>
      <c r="O23" s="19">
        <v>276.10000000000002</v>
      </c>
      <c r="P23" s="19">
        <v>462.7</v>
      </c>
      <c r="Q23" s="19"/>
      <c r="R23" s="19">
        <f t="shared" si="1"/>
        <v>18.326797385620914</v>
      </c>
      <c r="S23" s="19">
        <f t="shared" si="1"/>
        <v>36.091503267973856</v>
      </c>
      <c r="T23" s="19">
        <f t="shared" si="1"/>
        <v>60.483660130718953</v>
      </c>
    </row>
    <row r="24" spans="1:20" ht="16.5" thickTop="1" thickBot="1" x14ac:dyDescent="0.3">
      <c r="A24" s="18"/>
      <c r="B24" s="18"/>
      <c r="D24" s="15">
        <f>((((B24*7.65)/K24)^L98)-1)/(L24*L98)</f>
        <v>-5.1364191844023797</v>
      </c>
      <c r="E24" s="24">
        <f t="shared" si="0"/>
        <v>1.4001134288760124E-5</v>
      </c>
      <c r="G24" s="21">
        <v>20</v>
      </c>
      <c r="H24" s="19">
        <v>258.54520000000002</v>
      </c>
      <c r="I24" s="19">
        <v>0.29220000000000002</v>
      </c>
      <c r="J24" s="19"/>
      <c r="K24" s="19">
        <f>VLOOKUP(A24,G4:H114,2)</f>
        <v>77.362499999999997</v>
      </c>
      <c r="L24" s="19">
        <f>VLOOKUP(A24,G4:I114,3)</f>
        <v>0.42620000000000002</v>
      </c>
      <c r="M24" s="19"/>
      <c r="N24" s="19">
        <v>133.1</v>
      </c>
      <c r="O24" s="19">
        <v>258.5</v>
      </c>
      <c r="P24" s="19">
        <v>430</v>
      </c>
      <c r="Q24" s="19"/>
      <c r="R24" s="19">
        <f t="shared" si="1"/>
        <v>17.398692810457515</v>
      </c>
      <c r="S24" s="19">
        <f t="shared" si="1"/>
        <v>33.790849673202615</v>
      </c>
      <c r="T24" s="19">
        <f t="shared" si="1"/>
        <v>56.209150326797385</v>
      </c>
    </row>
    <row r="25" spans="1:20" ht="16.5" thickTop="1" thickBot="1" x14ac:dyDescent="0.3">
      <c r="A25" s="18"/>
      <c r="B25" s="18"/>
      <c r="D25" s="15">
        <f>((((B25*7.65)/K25)^L98)-1)/(L25*L98)</f>
        <v>-5.1364191844023797</v>
      </c>
      <c r="E25" s="24">
        <f t="shared" si="0"/>
        <v>1.4001134288760124E-5</v>
      </c>
      <c r="G25" s="21">
        <v>21</v>
      </c>
      <c r="H25" s="19">
        <v>240.78360000000001</v>
      </c>
      <c r="I25" s="19">
        <v>0.28739999999999999</v>
      </c>
      <c r="J25" s="19"/>
      <c r="K25" s="19">
        <f>VLOOKUP(A25,G4:H115,2)</f>
        <v>77.362499999999997</v>
      </c>
      <c r="L25" s="19">
        <f>VLOOKUP(A25,G4:I115,3)</f>
        <v>0.42620000000000002</v>
      </c>
      <c r="M25" s="19"/>
      <c r="N25" s="19">
        <v>125.5</v>
      </c>
      <c r="O25" s="19">
        <v>240.8</v>
      </c>
      <c r="P25" s="19">
        <v>397.5</v>
      </c>
      <c r="Q25" s="19"/>
      <c r="R25" s="19">
        <f t="shared" si="1"/>
        <v>16.405228758169933</v>
      </c>
      <c r="S25" s="19">
        <f t="shared" si="1"/>
        <v>31.477124183006534</v>
      </c>
      <c r="T25" s="19">
        <f t="shared" si="1"/>
        <v>51.96078431372549</v>
      </c>
    </row>
    <row r="26" spans="1:20" ht="16.5" thickTop="1" thickBot="1" x14ac:dyDescent="0.3">
      <c r="A26" s="18"/>
      <c r="B26" s="18"/>
      <c r="D26" s="15">
        <f>((((B26*7.65)/K26)^L98)-1)/(L26*L98)</f>
        <v>-5.1364191844023797</v>
      </c>
      <c r="E26" s="24">
        <f t="shared" si="0"/>
        <v>1.4001134288760124E-5</v>
      </c>
      <c r="G26" s="21">
        <v>22</v>
      </c>
      <c r="H26" s="19">
        <v>224.36580000000001</v>
      </c>
      <c r="I26" s="19">
        <v>0.28299999999999997</v>
      </c>
      <c r="J26" s="19"/>
      <c r="K26" s="19">
        <f>VLOOKUP(A26,G4:H116,2)</f>
        <v>77.362499999999997</v>
      </c>
      <c r="L26" s="19">
        <f>VLOOKUP(A26,G4:I116,3)</f>
        <v>0.42620000000000002</v>
      </c>
      <c r="M26" s="19"/>
      <c r="N26" s="19">
        <v>118.4</v>
      </c>
      <c r="O26" s="19">
        <v>224.4</v>
      </c>
      <c r="P26" s="19">
        <v>367.8</v>
      </c>
      <c r="Q26" s="19"/>
      <c r="R26" s="19">
        <f t="shared" si="1"/>
        <v>15.477124183006536</v>
      </c>
      <c r="S26" s="19">
        <f t="shared" si="1"/>
        <v>29.333333333333332</v>
      </c>
      <c r="T26" s="19">
        <f t="shared" si="1"/>
        <v>48.078431372549019</v>
      </c>
    </row>
    <row r="27" spans="1:20" ht="16.5" thickTop="1" thickBot="1" x14ac:dyDescent="0.3">
      <c r="A27" s="18"/>
      <c r="B27" s="18"/>
      <c r="D27" s="15">
        <f>((((B27*7.65)/K27)^L98)-1)/(L27*L98)</f>
        <v>-5.1364191844023797</v>
      </c>
      <c r="E27" s="24">
        <f t="shared" si="0"/>
        <v>1.4001134288760124E-5</v>
      </c>
      <c r="G27" s="21">
        <v>23</v>
      </c>
      <c r="H27" s="19">
        <v>210.7696</v>
      </c>
      <c r="I27" s="19">
        <v>0.27879999999999999</v>
      </c>
      <c r="J27" s="19"/>
      <c r="K27" s="19">
        <f>VLOOKUP(A27,G4:H117,2)</f>
        <v>77.362499999999997</v>
      </c>
      <c r="L27" s="19">
        <f>VLOOKUP(A27,G4:I117,3)</f>
        <v>0.42620000000000002</v>
      </c>
      <c r="M27" s="19"/>
      <c r="N27" s="19">
        <v>112.4</v>
      </c>
      <c r="O27" s="19">
        <v>210.8</v>
      </c>
      <c r="P27" s="19">
        <v>343.3</v>
      </c>
      <c r="Q27" s="19"/>
      <c r="R27" s="19">
        <f t="shared" si="1"/>
        <v>14.692810457516339</v>
      </c>
      <c r="S27" s="19">
        <f t="shared" si="1"/>
        <v>27.555555555555557</v>
      </c>
      <c r="T27" s="19">
        <f t="shared" si="1"/>
        <v>44.875816993464049</v>
      </c>
    </row>
    <row r="28" spans="1:20" ht="16.5" thickTop="1" thickBot="1" x14ac:dyDescent="0.3">
      <c r="A28" s="18"/>
      <c r="B28" s="18"/>
      <c r="D28" s="15">
        <f>((((B28*7.65)/K28)^L98)-1)/(L28*L98)</f>
        <v>-5.1364191844023797</v>
      </c>
      <c r="E28" s="24">
        <f t="shared" si="0"/>
        <v>1.4001134288760124E-5</v>
      </c>
      <c r="G28" s="21">
        <v>24</v>
      </c>
      <c r="H28" s="19">
        <v>200.13589999999999</v>
      </c>
      <c r="I28" s="19">
        <v>0.27510000000000001</v>
      </c>
      <c r="J28" s="19"/>
      <c r="K28" s="19">
        <f>VLOOKUP(A28,G4:H118,2)</f>
        <v>77.362499999999997</v>
      </c>
      <c r="L28" s="19">
        <f>VLOOKUP(A28,G4:I118,3)</f>
        <v>0.42620000000000002</v>
      </c>
      <c r="M28" s="19"/>
      <c r="N28" s="19">
        <v>107.8</v>
      </c>
      <c r="O28" s="19">
        <v>200.1</v>
      </c>
      <c r="P28" s="19">
        <v>324.10000000000002</v>
      </c>
      <c r="Q28" s="19"/>
      <c r="R28" s="19">
        <f t="shared" si="1"/>
        <v>14.091503267973856</v>
      </c>
      <c r="S28" s="19">
        <f t="shared" si="1"/>
        <v>26.156862745098039</v>
      </c>
      <c r="T28" s="19">
        <f t="shared" si="1"/>
        <v>42.366013071895424</v>
      </c>
    </row>
    <row r="29" spans="1:20" ht="16.5" thickTop="1" thickBot="1" x14ac:dyDescent="0.3">
      <c r="A29" s="18"/>
      <c r="B29" s="18"/>
      <c r="D29" s="15">
        <f>((((B29*7.65)/K29)^L98)-1)/(L29*L98)</f>
        <v>-5.1364191844023797</v>
      </c>
      <c r="E29" s="24">
        <f t="shared" si="0"/>
        <v>1.4001134288760124E-5</v>
      </c>
      <c r="G29" s="21">
        <v>25</v>
      </c>
      <c r="H29" s="19">
        <v>191.8168</v>
      </c>
      <c r="I29" s="19">
        <v>0.27160000000000001</v>
      </c>
      <c r="J29" s="19"/>
      <c r="K29" s="19">
        <f>VLOOKUP(A29,G4:H119,2)</f>
        <v>77.362499999999997</v>
      </c>
      <c r="L29" s="19">
        <f>VLOOKUP(A29,G4:I119,3)</f>
        <v>0.42620000000000002</v>
      </c>
      <c r="M29" s="19"/>
      <c r="N29" s="19">
        <v>104.2</v>
      </c>
      <c r="O29" s="19">
        <v>191.8</v>
      </c>
      <c r="P29" s="19">
        <v>308.89999999999998</v>
      </c>
      <c r="Q29" s="19"/>
      <c r="R29" s="19">
        <f t="shared" si="1"/>
        <v>13.620915032679738</v>
      </c>
      <c r="S29" s="19">
        <f t="shared" si="1"/>
        <v>25.071895424836601</v>
      </c>
      <c r="T29" s="19">
        <f t="shared" si="1"/>
        <v>40.37908496732026</v>
      </c>
    </row>
    <row r="30" spans="1:20" ht="16.5" thickTop="1" thickBot="1" x14ac:dyDescent="0.3">
      <c r="A30" s="18"/>
      <c r="B30" s="18"/>
      <c r="D30" s="15">
        <f>((((B30*7.65)/K30)^L98)-1)/(L30*L98)</f>
        <v>-5.1364191844023797</v>
      </c>
      <c r="E30" s="24">
        <f t="shared" si="0"/>
        <v>1.4001134288760124E-5</v>
      </c>
      <c r="G30" s="21">
        <v>26</v>
      </c>
      <c r="H30" s="19">
        <v>185.15440000000001</v>
      </c>
      <c r="I30" s="19">
        <v>0.26850000000000002</v>
      </c>
      <c r="J30" s="19"/>
      <c r="K30" s="19">
        <f>VLOOKUP(A30,G4:H120,2)</f>
        <v>77.362499999999997</v>
      </c>
      <c r="L30" s="19">
        <f>VLOOKUP(A30,G4:I120,3)</f>
        <v>0.42620000000000002</v>
      </c>
      <c r="M30" s="19"/>
      <c r="N30" s="19">
        <v>101.4</v>
      </c>
      <c r="O30" s="19">
        <v>185.2</v>
      </c>
      <c r="P30" s="19">
        <v>296.7</v>
      </c>
      <c r="Q30" s="19"/>
      <c r="R30" s="19">
        <f t="shared" si="1"/>
        <v>13.254901960784315</v>
      </c>
      <c r="S30" s="19">
        <f t="shared" si="1"/>
        <v>24.209150326797381</v>
      </c>
      <c r="T30" s="19">
        <f t="shared" si="1"/>
        <v>38.784313725490193</v>
      </c>
    </row>
    <row r="31" spans="1:20" ht="16.5" thickTop="1" thickBot="1" x14ac:dyDescent="0.3">
      <c r="A31" s="18"/>
      <c r="B31" s="18"/>
      <c r="D31" s="15">
        <f>((((B31*7.65)/K31)^L98)-1)/(L31*L98)</f>
        <v>-5.1364191844023797</v>
      </c>
      <c r="E31" s="24">
        <f t="shared" si="0"/>
        <v>1.4001134288760124E-5</v>
      </c>
      <c r="G31" s="21">
        <v>27</v>
      </c>
      <c r="H31" s="19">
        <v>179.49039999999999</v>
      </c>
      <c r="I31" s="19">
        <v>0.26569999999999999</v>
      </c>
      <c r="J31" s="19"/>
      <c r="K31" s="19">
        <f>VLOOKUP(A31,G4:H121,2)</f>
        <v>77.362499999999997</v>
      </c>
      <c r="L31" s="19">
        <f>VLOOKUP(A31,G4:I121,3)</f>
        <v>0.42620000000000002</v>
      </c>
      <c r="M31" s="19"/>
      <c r="N31" s="19">
        <v>99</v>
      </c>
      <c r="O31" s="19">
        <v>179.5</v>
      </c>
      <c r="P31" s="19">
        <v>286.39999999999998</v>
      </c>
      <c r="Q31" s="19"/>
      <c r="R31" s="19">
        <f t="shared" si="1"/>
        <v>12.941176470588236</v>
      </c>
      <c r="S31" s="19">
        <f t="shared" si="1"/>
        <v>23.464052287581698</v>
      </c>
      <c r="T31" s="19">
        <f t="shared" si="1"/>
        <v>37.437908496732021</v>
      </c>
    </row>
    <row r="32" spans="1:20" ht="16.5" thickTop="1" thickBot="1" x14ac:dyDescent="0.3">
      <c r="A32" s="18"/>
      <c r="B32" s="18"/>
      <c r="D32" s="15">
        <f>((((B32*7.65)/K32)^L98)-1)/(L32*L98)</f>
        <v>-5.1364191844023797</v>
      </c>
      <c r="E32" s="24">
        <f t="shared" si="0"/>
        <v>1.4001134288760124E-5</v>
      </c>
      <c r="G32" s="21">
        <v>28</v>
      </c>
      <c r="H32" s="19">
        <v>174.25800000000001</v>
      </c>
      <c r="I32" s="19">
        <v>0.26329999999999998</v>
      </c>
      <c r="J32" s="19"/>
      <c r="K32" s="19">
        <f>VLOOKUP(A32,G4:H122,2)</f>
        <v>77.362499999999997</v>
      </c>
      <c r="L32" s="19">
        <f>VLOOKUP(A32,G4:I122,3)</f>
        <v>0.42620000000000002</v>
      </c>
      <c r="M32" s="19"/>
      <c r="N32" s="19">
        <v>96.7</v>
      </c>
      <c r="O32" s="19">
        <v>174.3</v>
      </c>
      <c r="P32" s="19">
        <v>277</v>
      </c>
      <c r="Q32" s="19"/>
      <c r="R32" s="19">
        <f t="shared" si="1"/>
        <v>12.640522875816993</v>
      </c>
      <c r="S32" s="19">
        <f t="shared" si="1"/>
        <v>22.784313725490197</v>
      </c>
      <c r="T32" s="19">
        <f t="shared" si="1"/>
        <v>36.209150326797385</v>
      </c>
    </row>
    <row r="33" spans="1:20" ht="16.5" thickTop="1" thickBot="1" x14ac:dyDescent="0.3">
      <c r="A33" s="18"/>
      <c r="B33" s="18"/>
      <c r="D33" s="15">
        <f>((((B33*7.65)/K33)^L98)-1)/(L33*L98)</f>
        <v>-5.1364191844023797</v>
      </c>
      <c r="E33" s="24">
        <f t="shared" si="0"/>
        <v>1.4001134288760124E-5</v>
      </c>
      <c r="G33" s="21">
        <v>29</v>
      </c>
      <c r="H33" s="19">
        <v>169.38239999999999</v>
      </c>
      <c r="I33" s="19">
        <v>0.26119999999999999</v>
      </c>
      <c r="J33" s="19"/>
      <c r="K33" s="19">
        <f>VLOOKUP(A33,G4:H123,2)</f>
        <v>77.362499999999997</v>
      </c>
      <c r="L33" s="19">
        <f>VLOOKUP(A33,G4:I123,3)</f>
        <v>0.42620000000000002</v>
      </c>
      <c r="M33" s="19"/>
      <c r="N33" s="19">
        <v>94.5</v>
      </c>
      <c r="O33" s="19">
        <v>169.4</v>
      </c>
      <c r="P33" s="19">
        <v>268.3</v>
      </c>
      <c r="Q33" s="19"/>
      <c r="R33" s="19">
        <f t="shared" si="1"/>
        <v>12.352941176470587</v>
      </c>
      <c r="S33" s="19">
        <f t="shared" si="1"/>
        <v>22.143790849673202</v>
      </c>
      <c r="T33" s="19">
        <f t="shared" si="1"/>
        <v>35.071895424836605</v>
      </c>
    </row>
    <row r="34" spans="1:20" ht="16.5" thickTop="1" thickBot="1" x14ac:dyDescent="0.3">
      <c r="A34" s="18"/>
      <c r="B34" s="18"/>
      <c r="D34" s="15">
        <f>((((B34*7.65)/K34)^L98)-1)/(L34*L98)</f>
        <v>-5.1364191844023797</v>
      </c>
      <c r="E34" s="24">
        <f t="shared" si="0"/>
        <v>1.4001134288760124E-5</v>
      </c>
      <c r="G34" s="21">
        <v>30</v>
      </c>
      <c r="H34" s="19">
        <v>164.95480000000001</v>
      </c>
      <c r="I34" s="19">
        <v>0.25950000000000001</v>
      </c>
      <c r="J34" s="19"/>
      <c r="K34" s="19">
        <f>VLOOKUP(A34,G4:H124,2)</f>
        <v>77.362499999999997</v>
      </c>
      <c r="L34" s="19">
        <f>VLOOKUP(A34,G4:I124,3)</f>
        <v>0.42620000000000002</v>
      </c>
      <c r="M34" s="19"/>
      <c r="N34" s="19">
        <v>92.5</v>
      </c>
      <c r="O34" s="19">
        <v>165</v>
      </c>
      <c r="P34" s="19">
        <v>260.60000000000002</v>
      </c>
      <c r="Q34" s="19"/>
      <c r="R34" s="19">
        <f t="shared" si="1"/>
        <v>12.091503267973856</v>
      </c>
      <c r="S34" s="19">
        <f t="shared" si="1"/>
        <v>21.56862745098039</v>
      </c>
      <c r="T34" s="19">
        <f t="shared" si="1"/>
        <v>34.065359477124183</v>
      </c>
    </row>
    <row r="35" spans="1:20" ht="16.5" thickTop="1" thickBot="1" x14ac:dyDescent="0.3">
      <c r="A35" s="18"/>
      <c r="B35" s="18"/>
      <c r="D35" s="15">
        <f>((((B35*7.65)/K35)^L98)-1)/(L35*L98)</f>
        <v>-5.1364191844023797</v>
      </c>
      <c r="E35" s="24">
        <f t="shared" si="0"/>
        <v>1.4001134288760124E-5</v>
      </c>
      <c r="G35" s="21">
        <v>31</v>
      </c>
      <c r="H35" s="19">
        <v>161.06610000000001</v>
      </c>
      <c r="I35" s="19">
        <v>0.2581</v>
      </c>
      <c r="J35" s="19"/>
      <c r="K35" s="19">
        <f>VLOOKUP(A35,G4:H125,2)</f>
        <v>77.362499999999997</v>
      </c>
      <c r="L35" s="19">
        <f>VLOOKUP(A35,G4:I125,3)</f>
        <v>0.42620000000000002</v>
      </c>
      <c r="M35" s="19"/>
      <c r="N35" s="19">
        <v>90.6</v>
      </c>
      <c r="O35" s="19">
        <v>161.1</v>
      </c>
      <c r="P35" s="19">
        <v>253.9</v>
      </c>
      <c r="Q35" s="19"/>
      <c r="R35" s="19">
        <f t="shared" si="1"/>
        <v>11.84313725490196</v>
      </c>
      <c r="S35" s="19">
        <f t="shared" si="1"/>
        <v>21.058823529411764</v>
      </c>
      <c r="T35" s="19">
        <f t="shared" si="1"/>
        <v>33.189542483660126</v>
      </c>
    </row>
    <row r="36" spans="1:20" ht="16.5" thickTop="1" thickBot="1" x14ac:dyDescent="0.3">
      <c r="A36" s="18"/>
      <c r="B36" s="18"/>
      <c r="D36" s="15">
        <f>((((B36*7.65)/K36)^L98)-1)/(L36*L98)</f>
        <v>-5.1364191844023797</v>
      </c>
      <c r="E36" s="24">
        <f t="shared" si="0"/>
        <v>1.4001134288760124E-5</v>
      </c>
      <c r="G36" s="21">
        <v>32</v>
      </c>
      <c r="H36" s="19">
        <v>157.80779999999999</v>
      </c>
      <c r="I36" s="19">
        <v>0.25700000000000001</v>
      </c>
      <c r="J36" s="19"/>
      <c r="K36" s="19">
        <f>VLOOKUP(A36,G4:H126,2)</f>
        <v>77.362499999999997</v>
      </c>
      <c r="L36" s="19">
        <f>VLOOKUP(A36,G4:I126,3)</f>
        <v>0.42620000000000002</v>
      </c>
      <c r="M36" s="19"/>
      <c r="N36" s="19">
        <v>89</v>
      </c>
      <c r="O36" s="19">
        <v>157.80000000000001</v>
      </c>
      <c r="P36" s="19">
        <v>248.3</v>
      </c>
      <c r="Q36" s="19"/>
      <c r="R36" s="19">
        <f t="shared" si="1"/>
        <v>11.633986928104575</v>
      </c>
      <c r="S36" s="19">
        <f t="shared" si="1"/>
        <v>20.627450980392158</v>
      </c>
      <c r="T36" s="19">
        <f t="shared" si="1"/>
        <v>32.457516339869279</v>
      </c>
    </row>
    <row r="37" spans="1:20" ht="18" thickTop="1" x14ac:dyDescent="0.25">
      <c r="A37" t="s">
        <v>21</v>
      </c>
      <c r="G37" s="21">
        <v>33</v>
      </c>
      <c r="H37" s="19">
        <v>155.26679999999999</v>
      </c>
      <c r="I37" s="19">
        <v>0.25629999999999997</v>
      </c>
      <c r="J37" s="19"/>
      <c r="K37" s="19" t="e">
        <f>VLOOKUP(A37,G4:H127,2)</f>
        <v>#N/A</v>
      </c>
      <c r="L37" s="19" t="e">
        <f>VLOOKUP(A37,G4:I127,3)</f>
        <v>#N/A</v>
      </c>
      <c r="M37" s="19"/>
      <c r="N37" s="19">
        <v>87.8</v>
      </c>
      <c r="O37" s="19">
        <v>155.30000000000001</v>
      </c>
      <c r="P37" s="19">
        <v>244</v>
      </c>
      <c r="Q37" s="19"/>
      <c r="R37" s="19">
        <f t="shared" si="1"/>
        <v>11.477124183006534</v>
      </c>
      <c r="S37" s="19">
        <f t="shared" si="1"/>
        <v>20.300653594771241</v>
      </c>
      <c r="T37" s="19">
        <f t="shared" si="1"/>
        <v>31.895424836601304</v>
      </c>
    </row>
    <row r="38" spans="1:20" x14ac:dyDescent="0.25">
      <c r="A38" t="s">
        <v>22</v>
      </c>
      <c r="G38" s="21">
        <v>34</v>
      </c>
      <c r="H38" s="19">
        <v>153.3742</v>
      </c>
      <c r="I38" s="19">
        <v>0.25590000000000002</v>
      </c>
      <c r="J38" s="19"/>
      <c r="K38" s="19" t="e">
        <f>VLOOKUP(A38,G4:H128,2)</f>
        <v>#N/A</v>
      </c>
      <c r="L38" s="19" t="e">
        <f>VLOOKUP(A38,G4:I128,3)</f>
        <v>#N/A</v>
      </c>
      <c r="M38" s="19"/>
      <c r="N38" s="19">
        <v>86.8</v>
      </c>
      <c r="O38" s="19">
        <v>153.4</v>
      </c>
      <c r="P38" s="19">
        <v>240.9</v>
      </c>
      <c r="Q38" s="19"/>
      <c r="R38" s="19">
        <f t="shared" si="1"/>
        <v>11.346405228758169</v>
      </c>
      <c r="S38" s="19">
        <f t="shared" si="1"/>
        <v>20.052287581699346</v>
      </c>
      <c r="T38" s="19">
        <f t="shared" si="1"/>
        <v>31.490196078431371</v>
      </c>
    </row>
    <row r="39" spans="1:20" x14ac:dyDescent="0.25">
      <c r="G39" s="21">
        <v>35</v>
      </c>
      <c r="H39" s="19">
        <v>151.85820000000001</v>
      </c>
      <c r="I39" s="19">
        <v>0.25580000000000003</v>
      </c>
      <c r="J39" s="19"/>
      <c r="K39" s="19">
        <f>VLOOKUP(A39,G4:H129,2)</f>
        <v>77.362499999999997</v>
      </c>
      <c r="L39" s="19">
        <f>VLOOKUP(A39,G4:I129,3)</f>
        <v>0.42620000000000002</v>
      </c>
      <c r="M39" s="19"/>
      <c r="N39" s="19">
        <v>85.9</v>
      </c>
      <c r="O39" s="19">
        <v>151.9</v>
      </c>
      <c r="P39" s="19">
        <v>238.5</v>
      </c>
      <c r="Q39" s="19"/>
      <c r="R39" s="19">
        <f t="shared" si="1"/>
        <v>11.228758169934641</v>
      </c>
      <c r="S39" s="19">
        <f t="shared" si="1"/>
        <v>19.856209150326798</v>
      </c>
      <c r="T39" s="19">
        <f t="shared" si="1"/>
        <v>31.176470588235293</v>
      </c>
    </row>
    <row r="40" spans="1:20" x14ac:dyDescent="0.25">
      <c r="G40" s="21">
        <v>36</v>
      </c>
      <c r="H40" s="19">
        <v>150.43350000000001</v>
      </c>
      <c r="I40" s="19">
        <v>0.25609999999999999</v>
      </c>
      <c r="J40" s="19"/>
      <c r="K40" s="19">
        <f>VLOOKUP(A40,G4:H130,2)</f>
        <v>77.362499999999997</v>
      </c>
      <c r="L40" s="19">
        <f>VLOOKUP(A40,G4:I130,3)</f>
        <v>0.42620000000000002</v>
      </c>
      <c r="M40" s="19"/>
      <c r="N40" s="19">
        <v>85.1</v>
      </c>
      <c r="O40" s="19">
        <v>150.4</v>
      </c>
      <c r="P40" s="19">
        <v>236.4</v>
      </c>
      <c r="Q40" s="19"/>
      <c r="R40" s="19">
        <f t="shared" si="1"/>
        <v>11.124183006535947</v>
      </c>
      <c r="S40" s="19">
        <f t="shared" si="1"/>
        <v>19.66013071895425</v>
      </c>
      <c r="T40" s="19">
        <f t="shared" si="1"/>
        <v>30.901960784313726</v>
      </c>
    </row>
    <row r="41" spans="1:20" x14ac:dyDescent="0.25">
      <c r="G41" s="21">
        <v>37</v>
      </c>
      <c r="H41" s="19">
        <v>148.81450000000001</v>
      </c>
      <c r="I41" s="19">
        <v>0.25669999999999998</v>
      </c>
      <c r="J41" s="19"/>
      <c r="K41" s="19">
        <f>VLOOKUP(A41,G4:H131,2)</f>
        <v>77.362499999999997</v>
      </c>
      <c r="L41" s="19">
        <f>VLOOKUP(A41,G4:I131,3)</f>
        <v>0.42620000000000002</v>
      </c>
      <c r="M41" s="19"/>
      <c r="N41" s="19">
        <v>84</v>
      </c>
      <c r="O41" s="19">
        <v>148.80000000000001</v>
      </c>
      <c r="P41" s="19">
        <v>234.1</v>
      </c>
      <c r="Q41" s="19"/>
      <c r="R41" s="19">
        <f t="shared" si="1"/>
        <v>10.980392156862745</v>
      </c>
      <c r="S41" s="19">
        <f t="shared" si="1"/>
        <v>19.450980392156865</v>
      </c>
      <c r="T41" s="19">
        <f t="shared" si="1"/>
        <v>30.601307189542482</v>
      </c>
    </row>
    <row r="42" spans="1:20" x14ac:dyDescent="0.25">
      <c r="G42" s="21">
        <v>38</v>
      </c>
      <c r="H42" s="19">
        <v>146.7885</v>
      </c>
      <c r="I42" s="19">
        <v>0.2576</v>
      </c>
      <c r="J42" s="19"/>
      <c r="K42" s="19">
        <f>VLOOKUP(A42,G4:H132,2)</f>
        <v>77.362499999999997</v>
      </c>
      <c r="L42" s="19">
        <f>VLOOKUP(A42,G4:I132,3)</f>
        <v>0.42620000000000002</v>
      </c>
      <c r="M42" s="19"/>
      <c r="N42" s="19">
        <v>82.7</v>
      </c>
      <c r="O42" s="19">
        <v>146.80000000000001</v>
      </c>
      <c r="P42" s="19">
        <v>231.2</v>
      </c>
      <c r="Q42" s="19"/>
      <c r="R42" s="19">
        <f t="shared" si="1"/>
        <v>10.81045751633987</v>
      </c>
      <c r="S42" s="19">
        <f t="shared" si="1"/>
        <v>19.18954248366013</v>
      </c>
      <c r="T42" s="19">
        <f t="shared" si="1"/>
        <v>30.222222222222218</v>
      </c>
    </row>
    <row r="43" spans="1:20" x14ac:dyDescent="0.25">
      <c r="G43" s="21">
        <v>39</v>
      </c>
      <c r="H43" s="19">
        <v>144.43199999999999</v>
      </c>
      <c r="I43" s="19">
        <v>0.25890000000000002</v>
      </c>
      <c r="J43" s="19"/>
      <c r="K43" s="19">
        <f>VLOOKUP(A43,G4:H133,2)</f>
        <v>77.362499999999997</v>
      </c>
      <c r="L43" s="19">
        <f>VLOOKUP(A43,G4:I133,3)</f>
        <v>0.42620000000000002</v>
      </c>
      <c r="M43" s="19"/>
      <c r="N43" s="19">
        <v>81.099999999999994</v>
      </c>
      <c r="O43" s="19">
        <v>144.4</v>
      </c>
      <c r="P43" s="19">
        <v>228</v>
      </c>
      <c r="Q43" s="19"/>
      <c r="R43" s="19">
        <f t="shared" si="1"/>
        <v>10.601307189542483</v>
      </c>
      <c r="S43" s="19">
        <f t="shared" si="1"/>
        <v>18.875816993464053</v>
      </c>
      <c r="T43" s="19">
        <f t="shared" si="1"/>
        <v>29.803921568627448</v>
      </c>
    </row>
    <row r="44" spans="1:20" x14ac:dyDescent="0.25">
      <c r="G44" s="21">
        <v>40</v>
      </c>
      <c r="H44" s="19">
        <v>141.89429999999999</v>
      </c>
      <c r="I44" s="19">
        <v>0.26040000000000002</v>
      </c>
      <c r="J44" s="19"/>
      <c r="K44" s="19">
        <f>VLOOKUP(A44,G4:H134,2)</f>
        <v>77.362499999999997</v>
      </c>
      <c r="L44" s="19">
        <f>VLOOKUP(A44,G4:I134,3)</f>
        <v>0.42620000000000002</v>
      </c>
      <c r="M44" s="19"/>
      <c r="N44" s="19">
        <v>79.400000000000006</v>
      </c>
      <c r="O44" s="19">
        <v>141.9</v>
      </c>
      <c r="P44" s="19">
        <v>224.5</v>
      </c>
      <c r="Q44" s="19"/>
      <c r="R44" s="19">
        <f t="shared" si="1"/>
        <v>10.379084967320262</v>
      </c>
      <c r="S44" s="19">
        <f t="shared" si="1"/>
        <v>18.549019607843139</v>
      </c>
      <c r="T44" s="19">
        <f t="shared" si="1"/>
        <v>29.346405228758169</v>
      </c>
    </row>
    <row r="45" spans="1:20" x14ac:dyDescent="0.25">
      <c r="G45" s="21">
        <v>41</v>
      </c>
      <c r="H45" s="19">
        <v>139.3244</v>
      </c>
      <c r="I45" s="19">
        <v>0.26219999999999999</v>
      </c>
      <c r="J45" s="19"/>
      <c r="K45" s="19">
        <f>VLOOKUP(A45,G4:H135,2)</f>
        <v>77.362499999999997</v>
      </c>
      <c r="L45" s="19">
        <f>VLOOKUP(A45,G4:I135,3)</f>
        <v>0.42620000000000002</v>
      </c>
      <c r="M45" s="19"/>
      <c r="N45" s="19">
        <v>77.599999999999994</v>
      </c>
      <c r="O45" s="19">
        <v>139.30000000000001</v>
      </c>
      <c r="P45" s="19">
        <v>221.1</v>
      </c>
      <c r="Q45" s="19"/>
      <c r="R45" s="19">
        <f t="shared" si="1"/>
        <v>10.143790849673202</v>
      </c>
      <c r="S45" s="19">
        <f t="shared" si="1"/>
        <v>18.209150326797385</v>
      </c>
      <c r="T45" s="19">
        <f t="shared" si="1"/>
        <v>28.901960784313722</v>
      </c>
    </row>
    <row r="46" spans="1:20" x14ac:dyDescent="0.25">
      <c r="G46" s="21">
        <v>42</v>
      </c>
      <c r="H46" s="19">
        <v>136.86959999999999</v>
      </c>
      <c r="I46" s="19">
        <v>0.26429999999999998</v>
      </c>
      <c r="J46" s="19"/>
      <c r="K46" s="19">
        <f>VLOOKUP(A46,G4:H136,2)</f>
        <v>77.362499999999997</v>
      </c>
      <c r="L46" s="19">
        <f>VLOOKUP(A46,G4:I136,3)</f>
        <v>0.42620000000000002</v>
      </c>
      <c r="M46" s="19"/>
      <c r="N46" s="19">
        <v>75.8</v>
      </c>
      <c r="O46" s="19">
        <v>136.9</v>
      </c>
      <c r="P46" s="19">
        <v>217.9</v>
      </c>
      <c r="Q46" s="19"/>
      <c r="R46" s="19">
        <f t="shared" si="1"/>
        <v>9.9084967320261423</v>
      </c>
      <c r="S46" s="19">
        <f t="shared" si="1"/>
        <v>17.895424836601308</v>
      </c>
      <c r="T46" s="19">
        <f t="shared" si="1"/>
        <v>28.483660130718953</v>
      </c>
    </row>
    <row r="47" spans="1:20" x14ac:dyDescent="0.25">
      <c r="G47" s="21">
        <v>43</v>
      </c>
      <c r="H47" s="19">
        <v>134.5977</v>
      </c>
      <c r="I47" s="19">
        <v>0.2666</v>
      </c>
      <c r="J47" s="19"/>
      <c r="K47" s="19">
        <f>VLOOKUP(A47,G4:H137,2)</f>
        <v>77.362499999999997</v>
      </c>
      <c r="L47" s="19">
        <f>VLOOKUP(A47,G4:I137,3)</f>
        <v>0.42620000000000002</v>
      </c>
      <c r="M47" s="19"/>
      <c r="N47" s="19">
        <v>74.099999999999994</v>
      </c>
      <c r="O47" s="19">
        <v>134.6</v>
      </c>
      <c r="P47" s="19">
        <v>215.1</v>
      </c>
      <c r="Q47" s="19"/>
      <c r="R47" s="19">
        <f t="shared" si="1"/>
        <v>9.6862745098039209</v>
      </c>
      <c r="S47" s="19">
        <f t="shared" si="1"/>
        <v>17.594771241830063</v>
      </c>
      <c r="T47" s="19">
        <f t="shared" si="1"/>
        <v>28.117647058823529</v>
      </c>
    </row>
    <row r="48" spans="1:20" x14ac:dyDescent="0.25">
      <c r="G48" s="21">
        <v>44</v>
      </c>
      <c r="H48" s="19">
        <v>132.4735</v>
      </c>
      <c r="I48" s="19">
        <v>0.26919999999999999</v>
      </c>
      <c r="J48" s="19"/>
      <c r="K48" s="19">
        <f>VLOOKUP(A48,G4:H138,2)</f>
        <v>77.362499999999997</v>
      </c>
      <c r="L48" s="19">
        <f>VLOOKUP(A48,G4:I138,3)</f>
        <v>0.42620000000000002</v>
      </c>
      <c r="M48" s="19"/>
      <c r="N48" s="19">
        <v>72.400000000000006</v>
      </c>
      <c r="O48" s="19">
        <v>132.5</v>
      </c>
      <c r="P48" s="19">
        <v>212.5</v>
      </c>
      <c r="Q48" s="19"/>
      <c r="R48" s="19">
        <f t="shared" si="1"/>
        <v>9.4640522875816995</v>
      </c>
      <c r="S48" s="19">
        <f t="shared" si="1"/>
        <v>17.320261437908496</v>
      </c>
      <c r="T48" s="19">
        <f t="shared" si="1"/>
        <v>27.777777777777775</v>
      </c>
    </row>
    <row r="49" spans="7:20" x14ac:dyDescent="0.25">
      <c r="G49" s="21">
        <v>45</v>
      </c>
      <c r="H49" s="19">
        <v>130.45509999999999</v>
      </c>
      <c r="I49" s="19">
        <v>0.27200000000000002</v>
      </c>
      <c r="J49" s="19"/>
      <c r="K49" s="19">
        <f>VLOOKUP(A49,G4:H139,2)</f>
        <v>77.362499999999997</v>
      </c>
      <c r="L49" s="19">
        <f>VLOOKUP(A49,G4:I139,3)</f>
        <v>0.42620000000000002</v>
      </c>
      <c r="M49" s="19"/>
      <c r="N49" s="19">
        <v>70.8</v>
      </c>
      <c r="O49" s="19">
        <v>130.5</v>
      </c>
      <c r="P49" s="19">
        <v>210.2</v>
      </c>
      <c r="Q49" s="19"/>
      <c r="R49" s="19">
        <f t="shared" si="1"/>
        <v>9.2549019607843128</v>
      </c>
      <c r="S49" s="19">
        <f t="shared" si="1"/>
        <v>17.058823529411764</v>
      </c>
      <c r="T49" s="19">
        <f t="shared" si="1"/>
        <v>27.477124183006534</v>
      </c>
    </row>
    <row r="50" spans="7:20" x14ac:dyDescent="0.25">
      <c r="G50" s="21">
        <v>46</v>
      </c>
      <c r="H50" s="19">
        <v>128.51159999999999</v>
      </c>
      <c r="I50" s="19">
        <v>0.27500000000000002</v>
      </c>
      <c r="J50" s="19"/>
      <c r="K50" s="19">
        <f>VLOOKUP(A50,G4:H140,2)</f>
        <v>77.362499999999997</v>
      </c>
      <c r="L50" s="19">
        <f>VLOOKUP(A50,G4:I140,3)</f>
        <v>0.42620000000000002</v>
      </c>
      <c r="M50" s="19"/>
      <c r="N50" s="19">
        <v>69.2</v>
      </c>
      <c r="O50" s="19">
        <v>128.5</v>
      </c>
      <c r="P50" s="19">
        <v>208.1</v>
      </c>
      <c r="Q50" s="19"/>
      <c r="R50" s="19">
        <f t="shared" si="1"/>
        <v>9.0457516339869279</v>
      </c>
      <c r="S50" s="19">
        <f t="shared" si="1"/>
        <v>16.797385620915033</v>
      </c>
      <c r="T50" s="19">
        <f t="shared" si="1"/>
        <v>27.202614379084967</v>
      </c>
    </row>
    <row r="51" spans="7:20" x14ac:dyDescent="0.25">
      <c r="G51" s="21">
        <v>47</v>
      </c>
      <c r="H51" s="19">
        <v>126.645</v>
      </c>
      <c r="I51" s="19">
        <v>0.2782</v>
      </c>
      <c r="J51" s="19"/>
      <c r="K51" s="19">
        <f>VLOOKUP(A51,G4:H141,2)</f>
        <v>77.362499999999997</v>
      </c>
      <c r="L51" s="19">
        <f>VLOOKUP(A51,G4:I141,3)</f>
        <v>0.42620000000000002</v>
      </c>
      <c r="M51" s="19"/>
      <c r="N51" s="19">
        <v>67.7</v>
      </c>
      <c r="O51" s="19">
        <v>126.6</v>
      </c>
      <c r="P51" s="19">
        <v>206.1</v>
      </c>
      <c r="Q51" s="19"/>
      <c r="R51" s="19">
        <f t="shared" si="1"/>
        <v>8.8496732026143796</v>
      </c>
      <c r="S51" s="19">
        <f t="shared" si="1"/>
        <v>16.549019607843135</v>
      </c>
      <c r="T51" s="19">
        <f t="shared" si="1"/>
        <v>26.941176470588232</v>
      </c>
    </row>
    <row r="52" spans="7:20" x14ac:dyDescent="0.25">
      <c r="G52" s="21">
        <v>48</v>
      </c>
      <c r="H52" s="19">
        <v>124.8634</v>
      </c>
      <c r="I52" s="19">
        <v>0.28149999999999997</v>
      </c>
      <c r="J52" s="19"/>
      <c r="K52" s="19">
        <f>VLOOKUP(A52,G4:H142,2)</f>
        <v>77.362499999999997</v>
      </c>
      <c r="L52" s="19">
        <f>VLOOKUP(A52,G4:I142,3)</f>
        <v>0.42620000000000002</v>
      </c>
      <c r="M52" s="19"/>
      <c r="N52" s="19">
        <v>66.099999999999994</v>
      </c>
      <c r="O52" s="19">
        <v>124.9</v>
      </c>
      <c r="P52" s="19">
        <v>204.2</v>
      </c>
      <c r="Q52" s="19"/>
      <c r="R52" s="19">
        <f t="shared" si="1"/>
        <v>8.640522875816993</v>
      </c>
      <c r="S52" s="19">
        <f t="shared" si="1"/>
        <v>16.326797385620914</v>
      </c>
      <c r="T52" s="19">
        <f t="shared" si="1"/>
        <v>26.692810457516337</v>
      </c>
    </row>
    <row r="53" spans="7:20" x14ac:dyDescent="0.25">
      <c r="G53" s="21">
        <v>49</v>
      </c>
      <c r="H53" s="19">
        <v>123.1915</v>
      </c>
      <c r="I53" s="19">
        <v>0.28489999999999999</v>
      </c>
      <c r="J53" s="19"/>
      <c r="K53" s="19">
        <f>VLOOKUP(A53,G4:H143,2)</f>
        <v>77.362499999999997</v>
      </c>
      <c r="L53" s="19">
        <f>VLOOKUP(A53,G4:I143,3)</f>
        <v>0.42620000000000002</v>
      </c>
      <c r="M53" s="19"/>
      <c r="N53" s="19">
        <v>64.7</v>
      </c>
      <c r="O53" s="19">
        <v>123.2</v>
      </c>
      <c r="P53" s="19">
        <v>202.6</v>
      </c>
      <c r="Q53" s="19"/>
      <c r="R53" s="19">
        <f t="shared" si="1"/>
        <v>8.4575163398692812</v>
      </c>
      <c r="S53" s="19">
        <f t="shared" si="1"/>
        <v>16.104575163398692</v>
      </c>
      <c r="T53" s="19">
        <f t="shared" si="1"/>
        <v>26.483660130718953</v>
      </c>
    </row>
    <row r="54" spans="7:20" x14ac:dyDescent="0.25">
      <c r="G54" s="21">
        <v>50</v>
      </c>
      <c r="H54" s="19">
        <v>121.72110000000001</v>
      </c>
      <c r="I54" s="19">
        <v>0.28849999999999998</v>
      </c>
      <c r="J54" s="19"/>
      <c r="K54" s="19">
        <f>VLOOKUP(A54,G4:H144,2)</f>
        <v>77.362499999999997</v>
      </c>
      <c r="L54" s="19">
        <f>VLOOKUP(A54,G4:I144,3)</f>
        <v>0.42620000000000002</v>
      </c>
      <c r="M54" s="19"/>
      <c r="N54" s="19">
        <v>63.3</v>
      </c>
      <c r="O54" s="19">
        <v>121.7</v>
      </c>
      <c r="P54" s="19">
        <v>201.3</v>
      </c>
      <c r="Q54" s="19"/>
      <c r="R54" s="19">
        <f t="shared" si="1"/>
        <v>8.2745098039215677</v>
      </c>
      <c r="S54" s="19">
        <f t="shared" si="1"/>
        <v>15.908496732026144</v>
      </c>
      <c r="T54" s="19">
        <f t="shared" si="1"/>
        <v>26.313725490196077</v>
      </c>
    </row>
    <row r="55" spans="7:20" x14ac:dyDescent="0.25">
      <c r="G55" s="21">
        <v>51</v>
      </c>
      <c r="H55" s="19">
        <v>120.5603</v>
      </c>
      <c r="I55" s="19">
        <v>0.29220000000000002</v>
      </c>
      <c r="J55" s="19"/>
      <c r="K55" s="19">
        <f>VLOOKUP(A55,G4:H145,2)</f>
        <v>77.362499999999997</v>
      </c>
      <c r="L55" s="19">
        <f>VLOOKUP(A55,G4:I145,3)</f>
        <v>0.42620000000000002</v>
      </c>
      <c r="M55" s="19"/>
      <c r="N55" s="19">
        <v>62.1</v>
      </c>
      <c r="O55" s="19">
        <v>120.6</v>
      </c>
      <c r="P55" s="19">
        <v>200.5</v>
      </c>
      <c r="Q55" s="19"/>
      <c r="R55" s="19">
        <f t="shared" si="1"/>
        <v>8.117647058823529</v>
      </c>
      <c r="S55" s="19">
        <f t="shared" si="1"/>
        <v>15.76470588235294</v>
      </c>
      <c r="T55" s="19">
        <f t="shared" si="1"/>
        <v>26.209150326797385</v>
      </c>
    </row>
    <row r="56" spans="7:20" x14ac:dyDescent="0.25">
      <c r="G56" s="21">
        <v>52</v>
      </c>
      <c r="H56" s="19">
        <v>119.7419</v>
      </c>
      <c r="I56" s="19">
        <v>0.29580000000000001</v>
      </c>
      <c r="J56" s="19"/>
      <c r="K56" s="19">
        <f>VLOOKUP(A56,G4:H146,2)</f>
        <v>77.362499999999997</v>
      </c>
      <c r="L56" s="19">
        <f>VLOOKUP(A56,G4:I146,3)</f>
        <v>0.42620000000000002</v>
      </c>
      <c r="M56" s="19"/>
      <c r="N56" s="19">
        <v>61.1</v>
      </c>
      <c r="O56" s="19">
        <v>119.7</v>
      </c>
      <c r="P56" s="19">
        <v>200.3</v>
      </c>
      <c r="Q56" s="19"/>
      <c r="R56" s="19">
        <f t="shared" si="1"/>
        <v>7.9869281045751634</v>
      </c>
      <c r="S56" s="19">
        <f t="shared" si="1"/>
        <v>15.647058823529411</v>
      </c>
      <c r="T56" s="19">
        <f t="shared" si="1"/>
        <v>26.183006535947712</v>
      </c>
    </row>
    <row r="57" spans="7:20" x14ac:dyDescent="0.25">
      <c r="G57" s="21">
        <v>53</v>
      </c>
      <c r="H57" s="19">
        <v>118.99550000000001</v>
      </c>
      <c r="I57" s="19">
        <v>0.29959999999999998</v>
      </c>
      <c r="J57" s="19"/>
      <c r="K57" s="19">
        <f>VLOOKUP(A57,G4:H147,2)</f>
        <v>77.362499999999997</v>
      </c>
      <c r="L57" s="19">
        <f>VLOOKUP(A57,G4:I147,3)</f>
        <v>0.42620000000000002</v>
      </c>
      <c r="M57" s="19"/>
      <c r="N57" s="19">
        <v>60.1</v>
      </c>
      <c r="O57" s="19">
        <v>119</v>
      </c>
      <c r="P57" s="19">
        <v>200.2</v>
      </c>
      <c r="Q57" s="19"/>
      <c r="R57" s="19">
        <f t="shared" si="1"/>
        <v>7.856209150326797</v>
      </c>
      <c r="S57" s="19">
        <f t="shared" si="1"/>
        <v>15.555555555555555</v>
      </c>
      <c r="T57" s="19">
        <f t="shared" si="1"/>
        <v>26.169934640522872</v>
      </c>
    </row>
    <row r="58" spans="7:20" x14ac:dyDescent="0.25">
      <c r="G58" s="21">
        <v>54</v>
      </c>
      <c r="H58" s="19">
        <v>117.9755</v>
      </c>
      <c r="I58" s="19">
        <v>0.30330000000000001</v>
      </c>
      <c r="J58" s="19"/>
      <c r="K58" s="19">
        <f>VLOOKUP(A58,G4:H148,2)</f>
        <v>77.362499999999997</v>
      </c>
      <c r="L58" s="19">
        <f>VLOOKUP(A58,G4:I148,3)</f>
        <v>0.42620000000000002</v>
      </c>
      <c r="M58" s="19"/>
      <c r="N58" s="19">
        <v>59</v>
      </c>
      <c r="O58" s="19">
        <v>118</v>
      </c>
      <c r="P58" s="19">
        <v>199.6</v>
      </c>
      <c r="Q58" s="19"/>
      <c r="R58" s="19">
        <f t="shared" si="1"/>
        <v>7.712418300653594</v>
      </c>
      <c r="S58" s="19">
        <f t="shared" si="1"/>
        <v>15.424836601307188</v>
      </c>
      <c r="T58" s="19">
        <f t="shared" si="1"/>
        <v>26.091503267973856</v>
      </c>
    </row>
    <row r="59" spans="7:20" x14ac:dyDescent="0.25">
      <c r="G59" s="21">
        <v>55</v>
      </c>
      <c r="H59" s="19">
        <v>116.48650000000001</v>
      </c>
      <c r="I59" s="19">
        <v>0.307</v>
      </c>
      <c r="J59" s="19"/>
      <c r="K59" s="19">
        <f>VLOOKUP(A59,G4:H149,2)</f>
        <v>77.362499999999997</v>
      </c>
      <c r="L59" s="19">
        <f>VLOOKUP(A59,G4:I149,3)</f>
        <v>0.42620000000000002</v>
      </c>
      <c r="M59" s="19"/>
      <c r="N59" s="19">
        <v>57.6</v>
      </c>
      <c r="O59" s="19">
        <v>116.5</v>
      </c>
      <c r="P59" s="19">
        <v>198.2</v>
      </c>
      <c r="Q59" s="19"/>
      <c r="R59" s="19">
        <f t="shared" si="1"/>
        <v>7.5294117647058822</v>
      </c>
      <c r="S59" s="19">
        <f t="shared" si="1"/>
        <v>15.22875816993464</v>
      </c>
      <c r="T59" s="19">
        <f t="shared" si="1"/>
        <v>25.908496732026141</v>
      </c>
    </row>
    <row r="60" spans="7:20" x14ac:dyDescent="0.25">
      <c r="G60" s="21">
        <v>56</v>
      </c>
      <c r="H60" s="19">
        <v>114.78060000000001</v>
      </c>
      <c r="I60" s="19">
        <v>0.31069999999999998</v>
      </c>
      <c r="J60" s="19"/>
      <c r="K60" s="19">
        <f>VLOOKUP(A60,G4:H150,2)</f>
        <v>77.362499999999997</v>
      </c>
      <c r="L60" s="19">
        <f>VLOOKUP(A60,G4:I150,3)</f>
        <v>0.42620000000000002</v>
      </c>
      <c r="M60" s="19"/>
      <c r="N60" s="19">
        <v>56.2</v>
      </c>
      <c r="O60" s="19">
        <v>114.8</v>
      </c>
      <c r="P60" s="19">
        <v>196.4</v>
      </c>
      <c r="Q60" s="19"/>
      <c r="R60" s="19">
        <f t="shared" si="1"/>
        <v>7.3464052287581696</v>
      </c>
      <c r="S60" s="19">
        <f t="shared" si="1"/>
        <v>15.006535947712417</v>
      </c>
      <c r="T60" s="19">
        <f t="shared" si="1"/>
        <v>25.673202614379086</v>
      </c>
    </row>
    <row r="61" spans="7:20" x14ac:dyDescent="0.25">
      <c r="G61" s="21">
        <v>57</v>
      </c>
      <c r="H61" s="19">
        <v>113.1927</v>
      </c>
      <c r="I61" s="19">
        <v>0.31430000000000002</v>
      </c>
      <c r="J61" s="19"/>
      <c r="K61" s="19">
        <f>VLOOKUP(A61,G4:H151,2)</f>
        <v>77.362499999999997</v>
      </c>
      <c r="L61" s="19">
        <f>VLOOKUP(A61,G4:I151,3)</f>
        <v>0.42620000000000002</v>
      </c>
      <c r="M61" s="19"/>
      <c r="N61" s="19">
        <v>54.9</v>
      </c>
      <c r="O61" s="19">
        <v>113.2</v>
      </c>
      <c r="P61" s="19">
        <v>194.8</v>
      </c>
      <c r="Q61" s="19"/>
      <c r="R61" s="19">
        <f t="shared" si="1"/>
        <v>7.1764705882352935</v>
      </c>
      <c r="S61" s="19">
        <f t="shared" si="1"/>
        <v>14.797385620915032</v>
      </c>
      <c r="T61" s="19">
        <f t="shared" si="1"/>
        <v>25.464052287581701</v>
      </c>
    </row>
    <row r="62" spans="7:20" x14ac:dyDescent="0.25">
      <c r="G62" s="21">
        <v>58</v>
      </c>
      <c r="H62" s="19">
        <v>111.99630000000001</v>
      </c>
      <c r="I62" s="19">
        <v>0.31790000000000002</v>
      </c>
      <c r="J62" s="19"/>
      <c r="K62" s="19">
        <f>VLOOKUP(A62,G4:H152,2)</f>
        <v>77.362499999999997</v>
      </c>
      <c r="L62" s="19">
        <f>VLOOKUP(A62,G4:I152,3)</f>
        <v>0.42620000000000002</v>
      </c>
      <c r="M62" s="19"/>
      <c r="N62" s="19">
        <v>53.8</v>
      </c>
      <c r="O62" s="19">
        <v>112</v>
      </c>
      <c r="P62" s="19">
        <v>193.8</v>
      </c>
      <c r="Q62" s="19"/>
      <c r="R62" s="19">
        <f t="shared" si="1"/>
        <v>7.0326797385620905</v>
      </c>
      <c r="S62" s="19">
        <f t="shared" si="1"/>
        <v>14.640522875816993</v>
      </c>
      <c r="T62" s="19">
        <f t="shared" si="1"/>
        <v>25.333333333333332</v>
      </c>
    </row>
    <row r="63" spans="7:20" x14ac:dyDescent="0.25">
      <c r="G63" s="21">
        <v>59</v>
      </c>
      <c r="H63" s="19">
        <v>111.0103</v>
      </c>
      <c r="I63" s="19">
        <v>0.32150000000000001</v>
      </c>
      <c r="J63" s="19"/>
      <c r="K63" s="19">
        <f>VLOOKUP(A63,G4:H153,2)</f>
        <v>77.362499999999997</v>
      </c>
      <c r="L63" s="19">
        <f>VLOOKUP(A63,G4:I153,3)</f>
        <v>0.42620000000000002</v>
      </c>
      <c r="M63" s="19"/>
      <c r="N63" s="19">
        <v>52.8</v>
      </c>
      <c r="O63" s="19">
        <v>111</v>
      </c>
      <c r="P63" s="19">
        <v>193.1</v>
      </c>
      <c r="Q63" s="19"/>
      <c r="R63" s="19">
        <f t="shared" si="1"/>
        <v>6.901960784313725</v>
      </c>
      <c r="S63" s="19">
        <f t="shared" si="1"/>
        <v>14.509803921568627</v>
      </c>
      <c r="T63" s="19">
        <f t="shared" si="1"/>
        <v>25.241830065359476</v>
      </c>
    </row>
    <row r="64" spans="7:20" x14ac:dyDescent="0.25">
      <c r="G64" s="21">
        <v>60</v>
      </c>
      <c r="H64" s="19">
        <v>109.8503</v>
      </c>
      <c r="I64" s="19">
        <v>0.32500000000000001</v>
      </c>
      <c r="J64" s="19"/>
      <c r="K64" s="19">
        <f>VLOOKUP(A64,G4:H154,2)</f>
        <v>77.362499999999997</v>
      </c>
      <c r="L64" s="19">
        <f>VLOOKUP(A64,G4:I154,3)</f>
        <v>0.42620000000000002</v>
      </c>
      <c r="M64" s="19"/>
      <c r="N64" s="19">
        <v>51.7</v>
      </c>
      <c r="O64" s="19">
        <v>109.9</v>
      </c>
      <c r="P64" s="19">
        <v>192.1</v>
      </c>
      <c r="Q64" s="19"/>
      <c r="R64" s="19">
        <f t="shared" si="1"/>
        <v>6.7581699346405228</v>
      </c>
      <c r="S64" s="19">
        <f t="shared" si="1"/>
        <v>14.366013071895425</v>
      </c>
      <c r="T64" s="19">
        <f t="shared" si="1"/>
        <v>25.111111111111111</v>
      </c>
    </row>
    <row r="65" spans="7:20" x14ac:dyDescent="0.25">
      <c r="G65" s="21">
        <v>61</v>
      </c>
      <c r="H65" s="19">
        <v>108.2278</v>
      </c>
      <c r="I65" s="19">
        <v>0.32840000000000003</v>
      </c>
      <c r="J65" s="19"/>
      <c r="K65" s="19">
        <f>VLOOKUP(A65,G4:H155,2)</f>
        <v>77.362499999999997</v>
      </c>
      <c r="L65" s="19">
        <f>VLOOKUP(A65,G4:I155,3)</f>
        <v>0.42620000000000002</v>
      </c>
      <c r="M65" s="19"/>
      <c r="N65" s="19">
        <v>50.5</v>
      </c>
      <c r="O65" s="19">
        <v>108.2</v>
      </c>
      <c r="P65" s="19">
        <v>190.3</v>
      </c>
      <c r="Q65" s="19"/>
      <c r="R65" s="19">
        <f t="shared" si="1"/>
        <v>6.6013071895424833</v>
      </c>
      <c r="S65" s="19">
        <f t="shared" si="1"/>
        <v>14.143790849673202</v>
      </c>
      <c r="T65" s="19">
        <f t="shared" si="1"/>
        <v>24.875816993464053</v>
      </c>
    </row>
    <row r="66" spans="7:20" x14ac:dyDescent="0.25">
      <c r="G66" s="21">
        <v>62</v>
      </c>
      <c r="H66" s="19">
        <v>106.57259999999999</v>
      </c>
      <c r="I66" s="19">
        <v>0.33179999999999998</v>
      </c>
      <c r="J66" s="19"/>
      <c r="K66" s="19">
        <f>VLOOKUP(A66,G4:H156,2)</f>
        <v>77.362499999999997</v>
      </c>
      <c r="L66" s="19">
        <f>VLOOKUP(A66,G4:I156,3)</f>
        <v>0.42620000000000002</v>
      </c>
      <c r="M66" s="19"/>
      <c r="N66" s="19">
        <v>49.3</v>
      </c>
      <c r="O66" s="19">
        <v>106.6</v>
      </c>
      <c r="P66" s="19">
        <v>188.3</v>
      </c>
      <c r="Q66" s="19"/>
      <c r="R66" s="19">
        <f t="shared" si="1"/>
        <v>6.4444444444444438</v>
      </c>
      <c r="S66" s="19">
        <f t="shared" si="1"/>
        <v>13.934640522875815</v>
      </c>
      <c r="T66" s="19">
        <f t="shared" si="1"/>
        <v>24.614379084967322</v>
      </c>
    </row>
    <row r="67" spans="7:20" x14ac:dyDescent="0.25">
      <c r="G67" s="21">
        <v>63</v>
      </c>
      <c r="H67" s="19">
        <v>105.63639999999999</v>
      </c>
      <c r="I67" s="19">
        <v>0.33510000000000001</v>
      </c>
      <c r="J67" s="19"/>
      <c r="K67" s="19">
        <f>VLOOKUP(A67,G4:H157,2)</f>
        <v>77.362499999999997</v>
      </c>
      <c r="L67" s="19">
        <f>VLOOKUP(A67,G4:I157,3)</f>
        <v>0.42620000000000002</v>
      </c>
      <c r="M67" s="19"/>
      <c r="N67" s="19">
        <v>48.4</v>
      </c>
      <c r="O67" s="19">
        <v>105.6</v>
      </c>
      <c r="P67" s="19">
        <v>187.6</v>
      </c>
      <c r="Q67" s="19"/>
      <c r="R67" s="19">
        <f t="shared" si="1"/>
        <v>6.3267973856209148</v>
      </c>
      <c r="S67" s="19">
        <f t="shared" si="1"/>
        <v>13.80392156862745</v>
      </c>
      <c r="T67" s="19">
        <f t="shared" si="1"/>
        <v>24.522875816993462</v>
      </c>
    </row>
    <row r="68" spans="7:20" x14ac:dyDescent="0.25">
      <c r="G68" s="21">
        <v>64</v>
      </c>
      <c r="H68" s="19">
        <v>106.0046</v>
      </c>
      <c r="I68" s="19">
        <v>0.33839999999999998</v>
      </c>
      <c r="J68" s="19"/>
      <c r="K68" s="19">
        <f>VLOOKUP(A68,G4:H158,2)</f>
        <v>77.362499999999997</v>
      </c>
      <c r="L68" s="19">
        <f>VLOOKUP(A68,G4:I158,3)</f>
        <v>0.42620000000000002</v>
      </c>
      <c r="M68" s="19"/>
      <c r="N68" s="19">
        <v>48.1</v>
      </c>
      <c r="O68" s="19">
        <v>106</v>
      </c>
      <c r="P68" s="19">
        <v>189.2</v>
      </c>
      <c r="Q68" s="19"/>
      <c r="R68" s="19">
        <f t="shared" si="1"/>
        <v>6.2875816993464051</v>
      </c>
      <c r="S68" s="19">
        <f t="shared" si="1"/>
        <v>13.856209150326796</v>
      </c>
      <c r="T68" s="19">
        <f t="shared" si="1"/>
        <v>24.732026143790847</v>
      </c>
    </row>
    <row r="69" spans="7:20" x14ac:dyDescent="0.25">
      <c r="G69" s="21">
        <v>65</v>
      </c>
      <c r="H69" s="19">
        <v>107.0249</v>
      </c>
      <c r="I69" s="19">
        <v>0.34160000000000001</v>
      </c>
      <c r="J69" s="19"/>
      <c r="K69" s="19">
        <f>VLOOKUP(A69,G4:H159,2)</f>
        <v>77.362499999999997</v>
      </c>
      <c r="L69" s="19">
        <f>VLOOKUP(A69,G4:I159,3)</f>
        <v>0.42620000000000002</v>
      </c>
      <c r="M69" s="19"/>
      <c r="N69" s="19">
        <v>48.1</v>
      </c>
      <c r="O69" s="19">
        <v>107</v>
      </c>
      <c r="P69" s="19">
        <v>191.9</v>
      </c>
      <c r="Q69" s="19"/>
      <c r="R69" s="19">
        <f t="shared" ref="R69:T94" si="2">N69/7.65</f>
        <v>6.2875816993464051</v>
      </c>
      <c r="S69" s="19">
        <f t="shared" si="2"/>
        <v>13.986928104575163</v>
      </c>
      <c r="T69" s="19">
        <f t="shared" si="2"/>
        <v>25.084967320261438</v>
      </c>
    </row>
    <row r="70" spans="7:20" x14ac:dyDescent="0.25">
      <c r="G70" s="21">
        <v>66</v>
      </c>
      <c r="H70" s="19">
        <v>107.4902</v>
      </c>
      <c r="I70" s="19">
        <v>0.34470000000000001</v>
      </c>
      <c r="J70" s="19"/>
      <c r="K70" s="19">
        <f>VLOOKUP(A70,G4:H160,2)</f>
        <v>77.362499999999997</v>
      </c>
      <c r="L70" s="19">
        <f>VLOOKUP(A70,G4:I160,3)</f>
        <v>0.42620000000000002</v>
      </c>
      <c r="M70" s="19"/>
      <c r="N70" s="19">
        <v>47.9</v>
      </c>
      <c r="O70" s="19">
        <v>107.5</v>
      </c>
      <c r="P70" s="19">
        <v>193.7</v>
      </c>
      <c r="Q70" s="19"/>
      <c r="R70" s="19">
        <f t="shared" si="2"/>
        <v>6.261437908496732</v>
      </c>
      <c r="S70" s="19">
        <f t="shared" si="2"/>
        <v>14.052287581699346</v>
      </c>
      <c r="T70" s="19">
        <f t="shared" si="2"/>
        <v>25.320261437908496</v>
      </c>
    </row>
    <row r="71" spans="7:20" x14ac:dyDescent="0.25">
      <c r="G71" s="21">
        <v>67</v>
      </c>
      <c r="H71" s="19">
        <v>106.6026</v>
      </c>
      <c r="I71" s="19">
        <v>0.3478</v>
      </c>
      <c r="J71" s="19"/>
      <c r="K71" s="19">
        <f>VLOOKUP(A71,G4:H161,2)</f>
        <v>77.362499999999997</v>
      </c>
      <c r="L71" s="19">
        <f>VLOOKUP(A71,G4:I161,3)</f>
        <v>0.42620000000000002</v>
      </c>
      <c r="M71" s="19"/>
      <c r="N71" s="19">
        <v>47.1</v>
      </c>
      <c r="O71" s="19">
        <v>106.6</v>
      </c>
      <c r="P71" s="19">
        <v>193</v>
      </c>
      <c r="Q71" s="19"/>
      <c r="R71" s="19">
        <f t="shared" si="2"/>
        <v>6.1568627450980395</v>
      </c>
      <c r="S71" s="19">
        <f t="shared" si="2"/>
        <v>13.934640522875815</v>
      </c>
      <c r="T71" s="19">
        <f t="shared" si="2"/>
        <v>25.22875816993464</v>
      </c>
    </row>
    <row r="72" spans="7:20" x14ac:dyDescent="0.25">
      <c r="G72" s="21">
        <v>68</v>
      </c>
      <c r="H72" s="19">
        <v>104.7878</v>
      </c>
      <c r="I72" s="19">
        <v>0.35070000000000001</v>
      </c>
      <c r="J72" s="19"/>
      <c r="K72" s="19">
        <f>VLOOKUP(A72,G4:H162,2)</f>
        <v>77.362499999999997</v>
      </c>
      <c r="L72" s="19">
        <f>VLOOKUP(A72,G4:I162,3)</f>
        <v>0.42620000000000002</v>
      </c>
      <c r="M72" s="19"/>
      <c r="N72" s="19">
        <v>45.9</v>
      </c>
      <c r="O72" s="19">
        <v>104.8</v>
      </c>
      <c r="P72" s="19">
        <v>190.5</v>
      </c>
      <c r="Q72" s="19"/>
      <c r="R72" s="19">
        <f t="shared" si="2"/>
        <v>5.9999999999999991</v>
      </c>
      <c r="S72" s="19">
        <f t="shared" si="2"/>
        <v>13.699346405228757</v>
      </c>
      <c r="T72" s="19">
        <f t="shared" si="2"/>
        <v>24.901960784313726</v>
      </c>
    </row>
    <row r="73" spans="7:20" x14ac:dyDescent="0.25">
      <c r="G73" s="21">
        <v>69</v>
      </c>
      <c r="H73" s="19">
        <v>102.69450000000001</v>
      </c>
      <c r="I73" s="19">
        <v>0.35360000000000003</v>
      </c>
      <c r="J73" s="19"/>
      <c r="K73" s="19">
        <f>VLOOKUP(A73,G4:H163,2)</f>
        <v>77.362499999999997</v>
      </c>
      <c r="L73" s="19">
        <f>VLOOKUP(A73,G4:I163,3)</f>
        <v>0.42620000000000002</v>
      </c>
      <c r="M73" s="19"/>
      <c r="N73" s="19">
        <v>44.6</v>
      </c>
      <c r="O73" s="19">
        <v>102.7</v>
      </c>
      <c r="P73" s="19">
        <v>187.5</v>
      </c>
      <c r="Q73" s="19"/>
      <c r="R73" s="19">
        <f t="shared" si="2"/>
        <v>5.8300653594771239</v>
      </c>
      <c r="S73" s="19">
        <f t="shared" si="2"/>
        <v>13.42483660130719</v>
      </c>
      <c r="T73" s="19">
        <f t="shared" si="2"/>
        <v>24.509803921568626</v>
      </c>
    </row>
    <row r="74" spans="7:20" x14ac:dyDescent="0.25">
      <c r="G74" s="21">
        <v>70</v>
      </c>
      <c r="H74" s="19">
        <v>100.7466</v>
      </c>
      <c r="I74" s="19">
        <v>0.35649999999999998</v>
      </c>
      <c r="J74" s="19"/>
      <c r="K74" s="19">
        <f>VLOOKUP(A74,G4:H164,2)</f>
        <v>77.362499999999997</v>
      </c>
      <c r="L74" s="19">
        <f>VLOOKUP(A74,G4:I164,3)</f>
        <v>0.42620000000000002</v>
      </c>
      <c r="M74" s="19"/>
      <c r="N74" s="19">
        <v>43.4</v>
      </c>
      <c r="O74" s="19">
        <v>100.7</v>
      </c>
      <c r="P74" s="19">
        <v>184.7</v>
      </c>
      <c r="Q74" s="19"/>
      <c r="R74" s="19">
        <f t="shared" si="2"/>
        <v>5.6732026143790844</v>
      </c>
      <c r="S74" s="19">
        <f t="shared" si="2"/>
        <v>13.163398692810457</v>
      </c>
      <c r="T74" s="19">
        <f t="shared" si="2"/>
        <v>24.143790849673199</v>
      </c>
    </row>
    <row r="75" spans="7:20" x14ac:dyDescent="0.25">
      <c r="G75" s="21">
        <v>71</v>
      </c>
      <c r="H75" s="19">
        <v>98.986099999999993</v>
      </c>
      <c r="I75" s="19">
        <v>0.35930000000000001</v>
      </c>
      <c r="J75" s="19"/>
      <c r="K75" s="19">
        <f>VLOOKUP(A75,G4:H165,2)</f>
        <v>77.362499999999997</v>
      </c>
      <c r="L75" s="19">
        <f>VLOOKUP(A75,G4:I165,3)</f>
        <v>0.42620000000000002</v>
      </c>
      <c r="M75" s="19"/>
      <c r="N75" s="19">
        <v>42.3</v>
      </c>
      <c r="O75" s="19">
        <v>99</v>
      </c>
      <c r="P75" s="19">
        <v>182.3</v>
      </c>
      <c r="Q75" s="19"/>
      <c r="R75" s="19">
        <f t="shared" si="2"/>
        <v>5.5294117647058814</v>
      </c>
      <c r="S75" s="19">
        <f t="shared" si="2"/>
        <v>12.941176470588236</v>
      </c>
      <c r="T75" s="19">
        <f t="shared" si="2"/>
        <v>23.830065359477125</v>
      </c>
    </row>
    <row r="76" spans="7:20" x14ac:dyDescent="0.25">
      <c r="G76" s="21">
        <v>72</v>
      </c>
      <c r="H76" s="19">
        <v>97.418300000000002</v>
      </c>
      <c r="I76" s="19">
        <v>0.36199999999999999</v>
      </c>
      <c r="J76" s="19"/>
      <c r="K76" s="19">
        <f>VLOOKUP(A76,G4:H166,2)</f>
        <v>77.362499999999997</v>
      </c>
      <c r="L76" s="19">
        <f>VLOOKUP(A76,G4:I166,3)</f>
        <v>0.42620000000000002</v>
      </c>
      <c r="M76" s="19"/>
      <c r="N76" s="19">
        <v>41.3</v>
      </c>
      <c r="O76" s="19">
        <v>97.4</v>
      </c>
      <c r="P76" s="19">
        <v>180.1</v>
      </c>
      <c r="Q76" s="19"/>
      <c r="R76" s="19">
        <f t="shared" si="2"/>
        <v>5.3986928104575158</v>
      </c>
      <c r="S76" s="19">
        <f t="shared" si="2"/>
        <v>12.732026143790851</v>
      </c>
      <c r="T76" s="19">
        <f t="shared" si="2"/>
        <v>23.542483660130717</v>
      </c>
    </row>
    <row r="77" spans="7:20" x14ac:dyDescent="0.25">
      <c r="G77" s="21">
        <v>73</v>
      </c>
      <c r="H77" s="19">
        <v>96.044899999999998</v>
      </c>
      <c r="I77" s="19">
        <v>0.36470000000000002</v>
      </c>
      <c r="J77" s="19"/>
      <c r="K77" s="19">
        <f>VLOOKUP(A77,G4:H167,2)</f>
        <v>77.362499999999997</v>
      </c>
      <c r="L77" s="19">
        <f>VLOOKUP(A77,G4:I167,3)</f>
        <v>0.42620000000000002</v>
      </c>
      <c r="M77" s="19"/>
      <c r="N77" s="19">
        <v>40.4</v>
      </c>
      <c r="O77" s="19">
        <v>96</v>
      </c>
      <c r="P77" s="19">
        <v>178.3</v>
      </c>
      <c r="Q77" s="19"/>
      <c r="R77" s="19">
        <f t="shared" si="2"/>
        <v>5.2810457516339868</v>
      </c>
      <c r="S77" s="19">
        <f t="shared" si="2"/>
        <v>12.549019607843137</v>
      </c>
      <c r="T77" s="19">
        <f t="shared" si="2"/>
        <v>23.307189542483659</v>
      </c>
    </row>
    <row r="78" spans="7:20" x14ac:dyDescent="0.25">
      <c r="G78" s="21">
        <v>74</v>
      </c>
      <c r="H78" s="19">
        <v>94.833299999999994</v>
      </c>
      <c r="I78" s="19">
        <v>0.36730000000000002</v>
      </c>
      <c r="J78" s="19"/>
      <c r="K78" s="19">
        <f>VLOOKUP(A78,G4:H168,2)</f>
        <v>77.362499999999997</v>
      </c>
      <c r="L78" s="19">
        <f>VLOOKUP(A78,G4:I168,3)</f>
        <v>0.42620000000000002</v>
      </c>
      <c r="M78" s="19"/>
      <c r="N78" s="19">
        <v>39.6</v>
      </c>
      <c r="O78" s="19">
        <v>94.8</v>
      </c>
      <c r="P78" s="19">
        <v>176.7</v>
      </c>
      <c r="Q78" s="19"/>
      <c r="R78" s="19">
        <f t="shared" si="2"/>
        <v>5.1764705882352944</v>
      </c>
      <c r="S78" s="19">
        <f t="shared" si="2"/>
        <v>12.392156862745097</v>
      </c>
      <c r="T78" s="19">
        <f t="shared" si="2"/>
        <v>23.098039215686271</v>
      </c>
    </row>
    <row r="79" spans="7:20" x14ac:dyDescent="0.25">
      <c r="G79" s="19">
        <v>75</v>
      </c>
      <c r="H79" s="19">
        <v>93.730500000000006</v>
      </c>
      <c r="I79" s="19">
        <v>0.36990000000000001</v>
      </c>
      <c r="J79" s="19"/>
      <c r="K79" s="19">
        <f>VLOOKUP(A79,G4:H169,2)</f>
        <v>77.362499999999997</v>
      </c>
      <c r="L79" s="19">
        <f>VLOOKUP(A79,G4:I169,3)</f>
        <v>0.42620000000000002</v>
      </c>
      <c r="M79" s="19"/>
      <c r="N79" s="19">
        <v>38.9</v>
      </c>
      <c r="O79" s="19">
        <v>93.7</v>
      </c>
      <c r="P79" s="19">
        <v>175.3</v>
      </c>
      <c r="Q79" s="19"/>
      <c r="R79" s="19">
        <f t="shared" si="2"/>
        <v>5.0849673202614376</v>
      </c>
      <c r="S79" s="19">
        <f t="shared" si="2"/>
        <v>12.248366013071895</v>
      </c>
      <c r="T79" s="19">
        <f t="shared" si="2"/>
        <v>22.915032679738562</v>
      </c>
    </row>
    <row r="80" spans="7:20" x14ac:dyDescent="0.25">
      <c r="G80" s="21">
        <v>76</v>
      </c>
      <c r="H80" s="19">
        <v>92.683400000000006</v>
      </c>
      <c r="I80" s="19">
        <v>0.37240000000000001</v>
      </c>
      <c r="J80" s="19"/>
      <c r="K80" s="19">
        <f>VLOOKUP(A80,G4:H170,2)</f>
        <v>77.362499999999997</v>
      </c>
      <c r="L80" s="19">
        <f>VLOOKUP(A80,G4:I170,3)</f>
        <v>0.42620000000000002</v>
      </c>
      <c r="M80" s="19"/>
      <c r="N80" s="19">
        <v>38.1</v>
      </c>
      <c r="O80" s="19">
        <v>92.7</v>
      </c>
      <c r="P80" s="19">
        <v>174</v>
      </c>
      <c r="Q80" s="19"/>
      <c r="R80" s="19">
        <f t="shared" si="2"/>
        <v>4.9803921568627452</v>
      </c>
      <c r="S80" s="19">
        <f t="shared" si="2"/>
        <v>12.117647058823529</v>
      </c>
      <c r="T80" s="19">
        <f t="shared" si="2"/>
        <v>22.745098039215684</v>
      </c>
    </row>
    <row r="81" spans="7:20" x14ac:dyDescent="0.25">
      <c r="G81" s="19">
        <v>77</v>
      </c>
      <c r="H81" s="19">
        <v>91.6387</v>
      </c>
      <c r="I81" s="19">
        <v>0.375</v>
      </c>
      <c r="J81" s="19"/>
      <c r="K81" s="19">
        <f>VLOOKUP(A81,G4:H171,2)</f>
        <v>77.362499999999997</v>
      </c>
      <c r="L81" s="19">
        <f>VLOOKUP(A81,G4:I171,3)</f>
        <v>0.42620000000000002</v>
      </c>
      <c r="M81" s="19"/>
      <c r="N81" s="19">
        <v>37.4</v>
      </c>
      <c r="O81" s="19">
        <v>91.6</v>
      </c>
      <c r="P81" s="19">
        <v>172.7</v>
      </c>
      <c r="Q81" s="19"/>
      <c r="R81" s="19">
        <f t="shared" si="2"/>
        <v>4.8888888888888884</v>
      </c>
      <c r="S81" s="19">
        <f t="shared" si="2"/>
        <v>11.973856209150325</v>
      </c>
      <c r="T81" s="19">
        <f t="shared" si="2"/>
        <v>22.575163398692808</v>
      </c>
    </row>
    <row r="82" spans="7:20" x14ac:dyDescent="0.25">
      <c r="G82" s="21">
        <v>78</v>
      </c>
      <c r="H82" s="19">
        <v>90.558300000000003</v>
      </c>
      <c r="I82" s="19">
        <v>0.3775</v>
      </c>
      <c r="J82" s="19"/>
      <c r="K82" s="19">
        <f>VLOOKUP(A82,G4:H172,2)</f>
        <v>77.362499999999997</v>
      </c>
      <c r="L82" s="19">
        <f>VLOOKUP(A82,G4:I172,3)</f>
        <v>0.42620000000000002</v>
      </c>
      <c r="M82" s="19"/>
      <c r="N82" s="19">
        <v>36.700000000000003</v>
      </c>
      <c r="O82" s="19">
        <v>90.6</v>
      </c>
      <c r="P82" s="19">
        <v>171.3</v>
      </c>
      <c r="Q82" s="19"/>
      <c r="R82" s="19">
        <f t="shared" si="2"/>
        <v>4.7973856209150325</v>
      </c>
      <c r="S82" s="19">
        <f t="shared" si="2"/>
        <v>11.84313725490196</v>
      </c>
      <c r="T82" s="19">
        <f t="shared" si="2"/>
        <v>22.3921568627451</v>
      </c>
    </row>
    <row r="83" spans="7:20" x14ac:dyDescent="0.25">
      <c r="G83" s="21">
        <v>79</v>
      </c>
      <c r="H83" s="19">
        <v>89.464799999999997</v>
      </c>
      <c r="I83" s="19">
        <v>0.37990000000000002</v>
      </c>
      <c r="J83" s="19"/>
      <c r="K83" s="19">
        <f>VLOOKUP(A83,G4:H173,2)</f>
        <v>77.362499999999997</v>
      </c>
      <c r="L83" s="19">
        <f>VLOOKUP(A83,G4:I173,3)</f>
        <v>0.42620000000000002</v>
      </c>
      <c r="M83" s="19"/>
      <c r="N83" s="19">
        <v>36</v>
      </c>
      <c r="O83" s="19">
        <v>89.5</v>
      </c>
      <c r="P83" s="19">
        <v>169.8</v>
      </c>
      <c r="Q83" s="19"/>
      <c r="R83" s="19">
        <f t="shared" si="2"/>
        <v>4.7058823529411766</v>
      </c>
      <c r="S83" s="19">
        <f t="shared" si="2"/>
        <v>11.699346405228757</v>
      </c>
      <c r="T83" s="19">
        <f t="shared" si="2"/>
        <v>22.196078431372548</v>
      </c>
    </row>
    <row r="84" spans="7:20" x14ac:dyDescent="0.25">
      <c r="G84" s="21">
        <v>80</v>
      </c>
      <c r="H84" s="19">
        <v>88.395899999999997</v>
      </c>
      <c r="I84" s="19">
        <v>0.38240000000000002</v>
      </c>
      <c r="J84" s="19"/>
      <c r="K84" s="19">
        <f>VLOOKUP(A84,G4:H174,2)</f>
        <v>77.362499999999997</v>
      </c>
      <c r="L84" s="19">
        <f>VLOOKUP(A84,G4:I174,3)</f>
        <v>0.42620000000000002</v>
      </c>
      <c r="M84" s="19"/>
      <c r="N84" s="19">
        <v>35.299999999999997</v>
      </c>
      <c r="O84" s="19">
        <v>88.4</v>
      </c>
      <c r="P84" s="19">
        <v>168.4</v>
      </c>
      <c r="Q84" s="19"/>
      <c r="R84" s="19">
        <f t="shared" si="2"/>
        <v>4.6143790849673199</v>
      </c>
      <c r="S84" s="19">
        <f t="shared" si="2"/>
        <v>11.555555555555555</v>
      </c>
      <c r="T84" s="19">
        <f t="shared" si="2"/>
        <v>22.013071895424837</v>
      </c>
    </row>
    <row r="85" spans="7:20" x14ac:dyDescent="0.25">
      <c r="G85" s="21">
        <v>81</v>
      </c>
      <c r="H85" s="19">
        <v>87.389200000000002</v>
      </c>
      <c r="I85" s="19">
        <v>0.38479999999999998</v>
      </c>
      <c r="J85" s="19"/>
      <c r="K85" s="19">
        <f>VLOOKUP(A85,G4:H175,2)</f>
        <v>77.362499999999997</v>
      </c>
      <c r="L85" s="19">
        <f>VLOOKUP(A85,G4:I175,3)</f>
        <v>0.42620000000000002</v>
      </c>
      <c r="M85" s="19"/>
      <c r="N85" s="19">
        <v>34.700000000000003</v>
      </c>
      <c r="O85" s="19">
        <v>87.4</v>
      </c>
      <c r="P85" s="19">
        <v>167.1</v>
      </c>
      <c r="Q85" s="19"/>
      <c r="R85" s="19">
        <f t="shared" si="2"/>
        <v>4.5359477124183005</v>
      </c>
      <c r="S85" s="19">
        <f t="shared" si="2"/>
        <v>11.42483660130719</v>
      </c>
      <c r="T85" s="19">
        <f t="shared" si="2"/>
        <v>21.843137254901958</v>
      </c>
    </row>
    <row r="86" spans="7:20" x14ac:dyDescent="0.25">
      <c r="G86" s="21">
        <v>82</v>
      </c>
      <c r="H86" s="19">
        <v>86.482500000000002</v>
      </c>
      <c r="I86" s="19">
        <v>0.38729999999999998</v>
      </c>
      <c r="J86" s="19"/>
      <c r="K86" s="19">
        <f>VLOOKUP(A86,G4:H176,2)</f>
        <v>77.362499999999997</v>
      </c>
      <c r="L86" s="19">
        <f>VLOOKUP(A86,G4:I176,3)</f>
        <v>0.42620000000000002</v>
      </c>
      <c r="M86" s="19"/>
      <c r="N86" s="19">
        <v>34.1</v>
      </c>
      <c r="O86" s="19">
        <v>86.5</v>
      </c>
      <c r="P86" s="19">
        <v>165.9</v>
      </c>
      <c r="Q86" s="19"/>
      <c r="R86" s="19">
        <f t="shared" si="2"/>
        <v>4.4575163398692812</v>
      </c>
      <c r="S86" s="19">
        <f t="shared" si="2"/>
        <v>11.307189542483659</v>
      </c>
      <c r="T86" s="19">
        <f t="shared" si="2"/>
        <v>21.686274509803923</v>
      </c>
    </row>
    <row r="87" spans="7:20" x14ac:dyDescent="0.25">
      <c r="G87" s="21">
        <v>83</v>
      </c>
      <c r="H87" s="19">
        <v>85.713300000000004</v>
      </c>
      <c r="I87" s="19">
        <v>0.38969999999999999</v>
      </c>
      <c r="J87" s="19"/>
      <c r="K87" s="19">
        <f>VLOOKUP(A87,G4:H177,2)</f>
        <v>77.362499999999997</v>
      </c>
      <c r="L87" s="19">
        <f>VLOOKUP(A87,G4:I177,3)</f>
        <v>0.42620000000000002</v>
      </c>
      <c r="M87" s="19"/>
      <c r="N87" s="19">
        <v>33.5</v>
      </c>
      <c r="O87" s="19">
        <v>85.7</v>
      </c>
      <c r="P87" s="19">
        <v>165</v>
      </c>
      <c r="Q87" s="19"/>
      <c r="R87" s="19">
        <f t="shared" si="2"/>
        <v>4.379084967320261</v>
      </c>
      <c r="S87" s="19">
        <f t="shared" si="2"/>
        <v>11.202614379084967</v>
      </c>
      <c r="T87" s="19">
        <f t="shared" si="2"/>
        <v>21.56862745098039</v>
      </c>
    </row>
    <row r="88" spans="7:20" x14ac:dyDescent="0.25">
      <c r="G88" s="21">
        <v>84</v>
      </c>
      <c r="H88" s="19">
        <v>85.119399999999999</v>
      </c>
      <c r="I88" s="19">
        <v>0.39200000000000002</v>
      </c>
      <c r="J88" s="19"/>
      <c r="K88" s="19">
        <f>VLOOKUP(A88,G4:H178,2)</f>
        <v>77.362499999999997</v>
      </c>
      <c r="L88" s="19">
        <f>VLOOKUP(A88,G4:I178,3)</f>
        <v>0.42620000000000002</v>
      </c>
      <c r="M88" s="19"/>
      <c r="N88" s="19">
        <v>33</v>
      </c>
      <c r="O88" s="19">
        <v>85.1</v>
      </c>
      <c r="P88" s="19">
        <v>164.5</v>
      </c>
      <c r="Q88" s="19"/>
      <c r="R88" s="19">
        <f t="shared" si="2"/>
        <v>4.3137254901960782</v>
      </c>
      <c r="S88" s="19">
        <f t="shared" si="2"/>
        <v>11.124183006535947</v>
      </c>
      <c r="T88" s="19">
        <f t="shared" si="2"/>
        <v>21.503267973856207</v>
      </c>
    </row>
    <row r="89" spans="7:20" x14ac:dyDescent="0.25">
      <c r="G89" s="21">
        <v>85</v>
      </c>
      <c r="H89" s="19">
        <v>84.738399999999999</v>
      </c>
      <c r="I89" s="19">
        <v>0.39439999999999997</v>
      </c>
      <c r="J89" s="19"/>
      <c r="K89" s="19">
        <f>VLOOKUP(A89,G4:H179,2)</f>
        <v>77.362499999999997</v>
      </c>
      <c r="L89" s="19">
        <f>VLOOKUP(A89,G4:I179,3)</f>
        <v>0.42620000000000002</v>
      </c>
      <c r="M89" s="19"/>
      <c r="N89" s="19">
        <v>32.700000000000003</v>
      </c>
      <c r="O89" s="19">
        <v>84.7</v>
      </c>
      <c r="P89" s="19">
        <v>164.3</v>
      </c>
      <c r="Q89" s="19"/>
      <c r="R89" s="19">
        <f t="shared" si="2"/>
        <v>4.2745098039215685</v>
      </c>
      <c r="S89" s="19">
        <f t="shared" si="2"/>
        <v>11.071895424836601</v>
      </c>
      <c r="T89" s="19">
        <f t="shared" si="2"/>
        <v>21.477124183006538</v>
      </c>
    </row>
    <row r="90" spans="7:20" x14ac:dyDescent="0.25">
      <c r="G90" s="21">
        <v>86</v>
      </c>
      <c r="H90" s="19">
        <v>84.608000000000004</v>
      </c>
      <c r="I90" s="19">
        <v>0.39679999999999999</v>
      </c>
      <c r="J90" s="19"/>
      <c r="K90" s="19">
        <f>VLOOKUP(A90,G4:H180,2)</f>
        <v>77.362499999999997</v>
      </c>
      <c r="L90" s="19">
        <f>VLOOKUP(A90,G4:I180,3)</f>
        <v>0.42620000000000002</v>
      </c>
      <c r="M90" s="19"/>
      <c r="N90" s="19">
        <v>32.4</v>
      </c>
      <c r="O90" s="19">
        <v>84.6</v>
      </c>
      <c r="P90" s="19">
        <v>164.6</v>
      </c>
      <c r="Q90" s="19"/>
      <c r="R90" s="19">
        <f t="shared" si="2"/>
        <v>4.2352941176470589</v>
      </c>
      <c r="S90" s="19">
        <f t="shared" si="2"/>
        <v>11.058823529411763</v>
      </c>
      <c r="T90" s="19">
        <f t="shared" si="2"/>
        <v>21.516339869281044</v>
      </c>
    </row>
    <row r="91" spans="7:20" x14ac:dyDescent="0.25">
      <c r="G91" s="21">
        <v>87</v>
      </c>
      <c r="H91" s="19">
        <v>84.766000000000005</v>
      </c>
      <c r="I91" s="19">
        <v>0.39910000000000001</v>
      </c>
      <c r="J91" s="19"/>
      <c r="K91" s="19">
        <f>VLOOKUP(A91,G4:H181,2)</f>
        <v>77.362499999999997</v>
      </c>
      <c r="L91" s="19">
        <f>VLOOKUP(A91,G4:I181,3)</f>
        <v>0.42620000000000002</v>
      </c>
      <c r="M91" s="19"/>
      <c r="N91" s="19">
        <v>32.200000000000003</v>
      </c>
      <c r="O91" s="19">
        <v>84.8</v>
      </c>
      <c r="P91" s="19">
        <v>165.5</v>
      </c>
      <c r="Q91" s="19"/>
      <c r="R91" s="19">
        <f t="shared" si="2"/>
        <v>4.2091503267973858</v>
      </c>
      <c r="S91" s="19">
        <f t="shared" si="2"/>
        <v>11.084967320261438</v>
      </c>
      <c r="T91" s="19">
        <f t="shared" si="2"/>
        <v>21.633986928104573</v>
      </c>
    </row>
    <row r="92" spans="7:20" x14ac:dyDescent="0.25">
      <c r="G92" s="21">
        <v>88</v>
      </c>
      <c r="H92" s="19">
        <v>85.249899999999997</v>
      </c>
      <c r="I92" s="19">
        <v>0.40150000000000002</v>
      </c>
      <c r="J92" s="19"/>
      <c r="K92" s="19">
        <f>VLOOKUP(A92,G4:H182,2)</f>
        <v>77.362499999999997</v>
      </c>
      <c r="L92" s="19">
        <f>VLOOKUP(A92,G4:I182,3)</f>
        <v>0.42620000000000002</v>
      </c>
      <c r="M92" s="19"/>
      <c r="N92" s="19">
        <v>32.200000000000003</v>
      </c>
      <c r="O92" s="19">
        <v>85.2</v>
      </c>
      <c r="P92" s="19">
        <v>167</v>
      </c>
      <c r="Q92" s="19"/>
      <c r="R92" s="19">
        <f t="shared" si="2"/>
        <v>4.2091503267973858</v>
      </c>
      <c r="S92" s="19">
        <f t="shared" si="2"/>
        <v>11.137254901960784</v>
      </c>
      <c r="T92" s="19">
        <f t="shared" si="2"/>
        <v>21.830065359477125</v>
      </c>
    </row>
    <row r="93" spans="7:20" x14ac:dyDescent="0.25">
      <c r="G93" s="21">
        <v>89</v>
      </c>
      <c r="H93" s="19">
        <v>86.097499999999997</v>
      </c>
      <c r="I93" s="19">
        <v>0.40379999999999999</v>
      </c>
      <c r="J93" s="19"/>
      <c r="K93" s="19">
        <f>VLOOKUP(A93,G4:H183,2)</f>
        <v>77.362499999999997</v>
      </c>
      <c r="L93" s="19">
        <f>VLOOKUP(A93,G4:I183,3)</f>
        <v>0.42620000000000002</v>
      </c>
      <c r="M93" s="19"/>
      <c r="N93" s="19">
        <v>32.200000000000003</v>
      </c>
      <c r="O93" s="19">
        <v>86.1</v>
      </c>
      <c r="P93" s="19">
        <v>169.2</v>
      </c>
      <c r="Q93" s="19"/>
      <c r="R93" s="19">
        <f t="shared" si="2"/>
        <v>4.2091503267973858</v>
      </c>
      <c r="S93" s="19">
        <f t="shared" si="2"/>
        <v>11.254901960784313</v>
      </c>
      <c r="T93" s="19">
        <f t="shared" si="2"/>
        <v>22.117647058823525</v>
      </c>
    </row>
    <row r="94" spans="7:20" x14ac:dyDescent="0.25">
      <c r="G94" s="21">
        <v>90</v>
      </c>
      <c r="H94" s="19">
        <v>87.346400000000003</v>
      </c>
      <c r="I94" s="19">
        <v>0.40620000000000001</v>
      </c>
      <c r="J94" s="19"/>
      <c r="K94" s="19">
        <f>VLOOKUP(A94,G4:H184,2)</f>
        <v>77.362499999999997</v>
      </c>
      <c r="L94" s="19">
        <f>VLOOKUP(A94,G4:I184,3)</f>
        <v>0.42620000000000002</v>
      </c>
      <c r="M94" s="19"/>
      <c r="N94" s="19">
        <v>32.5</v>
      </c>
      <c r="O94" s="19">
        <v>87.3</v>
      </c>
      <c r="P94" s="19">
        <v>172.2</v>
      </c>
      <c r="Q94" s="19"/>
      <c r="R94" s="19">
        <f t="shared" si="2"/>
        <v>4.2483660130718954</v>
      </c>
      <c r="S94" s="19">
        <f t="shared" si="2"/>
        <v>11.411764705882351</v>
      </c>
      <c r="T94" s="19">
        <f t="shared" si="2"/>
        <v>22.509803921568626</v>
      </c>
    </row>
    <row r="95" spans="7:20" x14ac:dyDescent="0.25"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</row>
    <row r="96" spans="7:20" x14ac:dyDescent="0.25"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</row>
    <row r="97" spans="7:20" x14ac:dyDescent="0.25">
      <c r="G97" s="19"/>
      <c r="H97" s="19"/>
      <c r="I97" s="19"/>
      <c r="J97" s="19"/>
      <c r="K97" s="19"/>
      <c r="L97" s="20" t="s">
        <v>5</v>
      </c>
      <c r="M97" s="19"/>
      <c r="N97" s="19"/>
      <c r="O97" s="19"/>
      <c r="P97" s="19"/>
      <c r="Q97" s="19"/>
      <c r="R97" s="19"/>
      <c r="S97" s="19"/>
      <c r="T97" s="19"/>
    </row>
    <row r="98" spans="7:20" x14ac:dyDescent="0.25">
      <c r="G98" s="19"/>
      <c r="H98" s="19"/>
      <c r="I98" s="19"/>
      <c r="J98" s="19"/>
      <c r="K98" s="19" t="s">
        <v>6</v>
      </c>
      <c r="L98" s="19">
        <v>0.45679999999999998</v>
      </c>
      <c r="M98" s="19"/>
      <c r="N98" s="19"/>
      <c r="O98" s="19"/>
      <c r="P98" s="19"/>
      <c r="Q98" s="19"/>
      <c r="R98" s="19"/>
      <c r="S98" s="19"/>
      <c r="T98" s="19"/>
    </row>
  </sheetData>
  <sheetProtection password="CD7B" sheet="1" objects="1" scenarios="1" selectLockedCells="1"/>
  <pageMargins left="0.7" right="0.7" top="0.75" bottom="0.75" header="0.3" footer="0.3"/>
  <pageSetup paperSize="9" scale="5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8"/>
  <sheetViews>
    <sheetView showGridLines="0" showRowColHeaders="0" zoomScale="85" zoomScaleNormal="85" workbookViewId="0">
      <selection activeCell="B31" sqref="B31"/>
    </sheetView>
  </sheetViews>
  <sheetFormatPr defaultRowHeight="15" x14ac:dyDescent="0.25"/>
  <cols>
    <col min="1" max="1" width="19.7109375" customWidth="1"/>
    <col min="2" max="2" width="27.42578125" customWidth="1"/>
    <col min="3" max="3" width="4.140625" customWidth="1"/>
    <col min="4" max="4" width="19.42578125" customWidth="1"/>
    <col min="5" max="5" width="20.85546875" bestFit="1" customWidth="1"/>
    <col min="6" max="6" width="109.42578125" customWidth="1"/>
    <col min="7" max="20" width="9.140625" hidden="1" customWidth="1"/>
    <col min="21" max="21" width="9.140625" customWidth="1"/>
    <col min="23" max="23" width="12" bestFit="1" customWidth="1"/>
  </cols>
  <sheetData>
    <row r="1" spans="1:20" ht="28.5" x14ac:dyDescent="0.45">
      <c r="A1" s="12" t="s">
        <v>25</v>
      </c>
    </row>
    <row r="2" spans="1:20" ht="15.75" thickBot="1" x14ac:dyDescent="0.3">
      <c r="G2" s="19"/>
      <c r="H2" s="19" t="s">
        <v>8</v>
      </c>
      <c r="I2" s="19"/>
      <c r="J2" s="19"/>
      <c r="K2" s="19" t="s">
        <v>8</v>
      </c>
      <c r="L2" s="19"/>
      <c r="M2" s="19"/>
      <c r="N2" s="19" t="s">
        <v>8</v>
      </c>
      <c r="O2" s="19"/>
      <c r="P2" s="19"/>
      <c r="Q2" s="19"/>
      <c r="R2" s="19" t="s">
        <v>14</v>
      </c>
      <c r="S2" s="19"/>
      <c r="T2" s="19"/>
    </row>
    <row r="3" spans="1:20" ht="33" thickTop="1" thickBot="1" x14ac:dyDescent="0.55000000000000004">
      <c r="A3" s="2" t="s">
        <v>13</v>
      </c>
      <c r="B3" s="2" t="s">
        <v>49</v>
      </c>
      <c r="C3" s="1"/>
      <c r="D3" s="2" t="s">
        <v>20</v>
      </c>
      <c r="E3" s="2" t="s">
        <v>12</v>
      </c>
      <c r="G3" s="19" t="s">
        <v>0</v>
      </c>
      <c r="H3" s="20" t="s">
        <v>1</v>
      </c>
      <c r="I3" s="20" t="s">
        <v>2</v>
      </c>
      <c r="J3" s="20"/>
      <c r="K3" s="20" t="s">
        <v>3</v>
      </c>
      <c r="L3" s="20" t="s">
        <v>4</v>
      </c>
      <c r="M3" s="20"/>
      <c r="N3" s="20" t="s">
        <v>9</v>
      </c>
      <c r="O3" s="20" t="s">
        <v>10</v>
      </c>
      <c r="P3" s="20" t="s">
        <v>11</v>
      </c>
      <c r="Q3" s="20"/>
      <c r="R3" s="20" t="s">
        <v>9</v>
      </c>
      <c r="S3" s="20" t="s">
        <v>10</v>
      </c>
      <c r="T3" s="20" t="s">
        <v>11</v>
      </c>
    </row>
    <row r="4" spans="1:20" ht="16.5" thickTop="1" thickBot="1" x14ac:dyDescent="0.3">
      <c r="A4" s="17"/>
      <c r="B4" s="17"/>
      <c r="C4" s="14"/>
      <c r="D4" s="15">
        <f>((((B4*7.65)/K4)^L98)-1)/(L4*L98)</f>
        <v>-4.6681221871646246</v>
      </c>
      <c r="E4" s="24">
        <f>(_xlfn.NORM.S.DIST(D4,TRUE))*100</f>
        <v>1.5198255924875911E-4</v>
      </c>
      <c r="G4" s="19">
        <v>0</v>
      </c>
      <c r="H4" s="21">
        <v>58.574199999999998</v>
      </c>
      <c r="I4" s="19">
        <v>0.4662</v>
      </c>
      <c r="J4" s="19"/>
      <c r="K4" s="19">
        <f>VLOOKUP(A4,G4:H94,2)</f>
        <v>58.574199999999998</v>
      </c>
      <c r="L4" s="19">
        <f>VLOOKUP(A4,G4:I94,3)</f>
        <v>0.4662</v>
      </c>
      <c r="M4" s="19"/>
      <c r="N4" s="19">
        <v>17.899999999999999</v>
      </c>
      <c r="O4" s="19">
        <v>58.6</v>
      </c>
      <c r="P4" s="19">
        <v>125.6</v>
      </c>
      <c r="Q4" s="19"/>
      <c r="R4" s="19">
        <f>N4/7.65</f>
        <v>2.3398692810457513</v>
      </c>
      <c r="S4" s="19">
        <f>O4/7.65</f>
        <v>7.6601307189542478</v>
      </c>
      <c r="T4" s="19">
        <f>P4/7.65</f>
        <v>16.41830065359477</v>
      </c>
    </row>
    <row r="5" spans="1:20" ht="16.5" thickTop="1" thickBot="1" x14ac:dyDescent="0.3">
      <c r="A5" s="17"/>
      <c r="B5" s="17"/>
      <c r="C5" s="16"/>
      <c r="D5" s="15">
        <f>((((B5*7.65)/K5)^L98)-1)/(L5*L98)</f>
        <v>-4.6681221871646246</v>
      </c>
      <c r="E5" s="24">
        <f t="shared" ref="E5:E36" si="0">(_xlfn.NORM.S.DIST(D5,TRUE))*100</f>
        <v>1.5198255924875911E-4</v>
      </c>
      <c r="G5" s="19">
        <v>1</v>
      </c>
      <c r="H5" s="21">
        <v>62.312800000000003</v>
      </c>
      <c r="I5" s="19">
        <v>0.45889999999999997</v>
      </c>
      <c r="J5" s="19"/>
      <c r="K5" s="19">
        <f>VLOOKUP(A5,G4:H95,2)</f>
        <v>58.574199999999998</v>
      </c>
      <c r="L5" s="19">
        <f>VLOOKUP(A5,G4:I95,3)</f>
        <v>0.4662</v>
      </c>
      <c r="M5" s="19"/>
      <c r="N5" s="19">
        <v>19.5</v>
      </c>
      <c r="O5" s="19">
        <v>62.3</v>
      </c>
      <c r="P5" s="19">
        <v>132.30000000000001</v>
      </c>
      <c r="Q5" s="19"/>
      <c r="R5" s="19">
        <f t="shared" ref="R5:T68" si="1">N5/7.65</f>
        <v>2.5490196078431371</v>
      </c>
      <c r="S5" s="19">
        <f t="shared" si="1"/>
        <v>8.1437908496732021</v>
      </c>
      <c r="T5" s="19">
        <f t="shared" si="1"/>
        <v>17.294117647058822</v>
      </c>
    </row>
    <row r="6" spans="1:20" ht="16.5" thickTop="1" thickBot="1" x14ac:dyDescent="0.3">
      <c r="A6" s="18"/>
      <c r="B6" s="18"/>
      <c r="C6" s="9"/>
      <c r="D6" s="15">
        <f>((((B6*7.65)/K6)^L98)-1)/(L6*L98)</f>
        <v>-4.6681221871646246</v>
      </c>
      <c r="E6" s="24">
        <f t="shared" si="0"/>
        <v>1.5198255924875911E-4</v>
      </c>
      <c r="G6" s="19">
        <v>2</v>
      </c>
      <c r="H6" s="21">
        <v>69.1965</v>
      </c>
      <c r="I6" s="19">
        <v>0.4516</v>
      </c>
      <c r="J6" s="19"/>
      <c r="K6" s="19">
        <f>VLOOKUP(A6,G4:H96,2)</f>
        <v>58.574199999999998</v>
      </c>
      <c r="L6" s="19">
        <f>VLOOKUP(A6,G4:I96,3)</f>
        <v>0.4662</v>
      </c>
      <c r="M6" s="19"/>
      <c r="N6" s="19">
        <v>22.2</v>
      </c>
      <c r="O6" s="19">
        <v>69.2</v>
      </c>
      <c r="P6" s="19">
        <v>145.4</v>
      </c>
      <c r="Q6" s="19"/>
      <c r="R6" s="19">
        <f t="shared" si="1"/>
        <v>2.9019607843137254</v>
      </c>
      <c r="S6" s="19">
        <f t="shared" si="1"/>
        <v>9.0457516339869279</v>
      </c>
      <c r="T6" s="19">
        <f t="shared" si="1"/>
        <v>19.006535947712418</v>
      </c>
    </row>
    <row r="7" spans="1:20" ht="16.5" thickTop="1" thickBot="1" x14ac:dyDescent="0.3">
      <c r="A7" s="18"/>
      <c r="B7" s="18"/>
      <c r="C7" s="9"/>
      <c r="D7" s="15">
        <f>((((B7*7.65)/K7)^L98)-1)/(L7*L98)</f>
        <v>-4.6681221871646246</v>
      </c>
      <c r="E7" s="24">
        <f t="shared" si="0"/>
        <v>1.5198255924875911E-4</v>
      </c>
      <c r="G7" s="19">
        <v>3</v>
      </c>
      <c r="H7" s="21">
        <v>78.922499999999999</v>
      </c>
      <c r="I7" s="19">
        <v>0.44440000000000002</v>
      </c>
      <c r="J7" s="19"/>
      <c r="K7" s="19">
        <f>VLOOKUP(A7,G4:H97,2)</f>
        <v>58.574199999999998</v>
      </c>
      <c r="L7" s="19">
        <f>VLOOKUP(A7,G4:I97,3)</f>
        <v>0.4662</v>
      </c>
      <c r="M7" s="19"/>
      <c r="N7" s="19">
        <v>25.9</v>
      </c>
      <c r="O7" s="19">
        <v>78.900000000000006</v>
      </c>
      <c r="P7" s="19">
        <v>164.2</v>
      </c>
      <c r="Q7" s="19"/>
      <c r="R7" s="19">
        <f t="shared" si="1"/>
        <v>3.3856209150326793</v>
      </c>
      <c r="S7" s="19">
        <f t="shared" si="1"/>
        <v>10.313725490196079</v>
      </c>
      <c r="T7" s="19">
        <f t="shared" si="1"/>
        <v>21.464052287581698</v>
      </c>
    </row>
    <row r="8" spans="1:20" ht="16.5" thickTop="1" thickBot="1" x14ac:dyDescent="0.3">
      <c r="A8" s="18"/>
      <c r="B8" s="18"/>
      <c r="D8" s="15">
        <f>((((B8*7.65)/K8)^L98)-1)/(L8*L98)</f>
        <v>-4.6681221871646246</v>
      </c>
      <c r="E8" s="24">
        <f t="shared" si="0"/>
        <v>1.5198255924875911E-4</v>
      </c>
      <c r="G8" s="19">
        <v>4</v>
      </c>
      <c r="H8" s="21">
        <v>91.187799999999996</v>
      </c>
      <c r="I8" s="19">
        <v>0.43709999999999999</v>
      </c>
      <c r="J8" s="19"/>
      <c r="K8" s="19">
        <f>VLOOKUP(A8,G4:H98,2)</f>
        <v>58.574199999999998</v>
      </c>
      <c r="L8" s="19">
        <f>VLOOKUP(A8,G4:I98,3)</f>
        <v>0.4662</v>
      </c>
      <c r="M8" s="20"/>
      <c r="N8" s="20">
        <v>30.7</v>
      </c>
      <c r="O8" s="20">
        <v>91.2</v>
      </c>
      <c r="P8" s="20">
        <v>187.8</v>
      </c>
      <c r="Q8" s="20"/>
      <c r="R8" s="19">
        <f t="shared" si="1"/>
        <v>4.0130718954248366</v>
      </c>
      <c r="S8" s="19">
        <f t="shared" si="1"/>
        <v>11.921568627450981</v>
      </c>
      <c r="T8" s="19">
        <f t="shared" si="1"/>
        <v>24.549019607843139</v>
      </c>
    </row>
    <row r="9" spans="1:20" ht="16.5" thickTop="1" thickBot="1" x14ac:dyDescent="0.3">
      <c r="A9" s="18"/>
      <c r="B9" s="18"/>
      <c r="D9" s="15">
        <f>((((B9*7.65)/K9)^L98)-1)/(L9*L98)</f>
        <v>-4.6681221871646246</v>
      </c>
      <c r="E9" s="24">
        <f t="shared" si="0"/>
        <v>1.5198255924875911E-4</v>
      </c>
      <c r="G9" s="19">
        <v>5</v>
      </c>
      <c r="H9" s="21">
        <v>105.1525</v>
      </c>
      <c r="I9" s="19">
        <v>0.4299</v>
      </c>
      <c r="J9" s="19"/>
      <c r="K9" s="19">
        <f>VLOOKUP(A9,G4:H99,2)</f>
        <v>58.574199999999998</v>
      </c>
      <c r="L9" s="19">
        <f>VLOOKUP(A9,G4:I99,3)</f>
        <v>0.4662</v>
      </c>
      <c r="M9" s="19"/>
      <c r="N9" s="20">
        <v>36.200000000000003</v>
      </c>
      <c r="O9" s="20">
        <v>105.2</v>
      </c>
      <c r="P9" s="20">
        <v>214.4</v>
      </c>
      <c r="Q9" s="19"/>
      <c r="R9" s="19">
        <f t="shared" si="1"/>
        <v>4.7320261437908497</v>
      </c>
      <c r="S9" s="19">
        <f t="shared" si="1"/>
        <v>13.751633986928104</v>
      </c>
      <c r="T9" s="19">
        <f t="shared" si="1"/>
        <v>28.026143790849673</v>
      </c>
    </row>
    <row r="10" spans="1:20" ht="16.5" thickTop="1" thickBot="1" x14ac:dyDescent="0.3">
      <c r="A10" s="18"/>
      <c r="B10" s="18"/>
      <c r="D10" s="15">
        <f>((((B10*7.65)/K10)^L98)-1)/(L10*L98)</f>
        <v>-4.6681221871646246</v>
      </c>
      <c r="E10" s="24">
        <f t="shared" si="0"/>
        <v>1.5198255924875911E-4</v>
      </c>
      <c r="G10" s="19">
        <v>6</v>
      </c>
      <c r="H10" s="21">
        <v>119.136</v>
      </c>
      <c r="I10" s="19">
        <v>0.42270000000000002</v>
      </c>
      <c r="J10" s="19"/>
      <c r="K10" s="19">
        <f>VLOOKUP(A10,G4:H100,2)</f>
        <v>58.574199999999998</v>
      </c>
      <c r="L10" s="19">
        <f>VLOOKUP(A10,G4:I100,3)</f>
        <v>0.4662</v>
      </c>
      <c r="M10" s="19"/>
      <c r="N10" s="20">
        <v>42</v>
      </c>
      <c r="O10" s="20">
        <v>119.1</v>
      </c>
      <c r="P10" s="20">
        <v>240.4</v>
      </c>
      <c r="Q10" s="19"/>
      <c r="R10" s="19">
        <f t="shared" si="1"/>
        <v>5.4901960784313726</v>
      </c>
      <c r="S10" s="19">
        <f t="shared" si="1"/>
        <v>15.56862745098039</v>
      </c>
      <c r="T10" s="19">
        <f t="shared" si="1"/>
        <v>31.424836601307188</v>
      </c>
    </row>
    <row r="11" spans="1:20" ht="16.5" thickTop="1" thickBot="1" x14ac:dyDescent="0.3">
      <c r="A11" s="18"/>
      <c r="B11" s="18"/>
      <c r="D11" s="15">
        <f>((((B11*7.65)/K11)^L98)-1)/(L11*L98)</f>
        <v>-4.6681221871646246</v>
      </c>
      <c r="E11" s="24">
        <f t="shared" si="0"/>
        <v>1.5198255924875911E-4</v>
      </c>
      <c r="G11" s="19">
        <v>7</v>
      </c>
      <c r="H11" s="21">
        <v>134.96770000000001</v>
      </c>
      <c r="I11" s="19">
        <v>0.41560000000000002</v>
      </c>
      <c r="J11" s="19"/>
      <c r="K11" s="19">
        <f>VLOOKUP(A11,G4:H101,2)</f>
        <v>58.574199999999998</v>
      </c>
      <c r="L11" s="19">
        <f>VLOOKUP(A11,G4:I101,3)</f>
        <v>0.4662</v>
      </c>
      <c r="M11" s="19"/>
      <c r="N11" s="20">
        <v>48.6</v>
      </c>
      <c r="O11" s="20">
        <v>135</v>
      </c>
      <c r="P11" s="20">
        <v>269.60000000000002</v>
      </c>
      <c r="Q11" s="19"/>
      <c r="R11" s="19">
        <f t="shared" si="1"/>
        <v>6.3529411764705879</v>
      </c>
      <c r="S11" s="19">
        <f t="shared" si="1"/>
        <v>17.647058823529409</v>
      </c>
      <c r="T11" s="19">
        <f t="shared" si="1"/>
        <v>35.24183006535948</v>
      </c>
    </row>
    <row r="12" spans="1:20" ht="16.5" thickTop="1" thickBot="1" x14ac:dyDescent="0.3">
      <c r="A12" s="18"/>
      <c r="B12" s="18"/>
      <c r="D12" s="15">
        <f>((((B12*7.65)/K12)^L98)-1)/(L12*L98)</f>
        <v>-4.6681221871646246</v>
      </c>
      <c r="E12" s="24">
        <f t="shared" si="0"/>
        <v>1.5198255924875911E-4</v>
      </c>
      <c r="G12" s="19">
        <v>8</v>
      </c>
      <c r="H12" s="21">
        <v>154.37549999999999</v>
      </c>
      <c r="I12" s="19">
        <v>0.40849999999999997</v>
      </c>
      <c r="J12" s="19"/>
      <c r="K12" s="19">
        <f>VLOOKUP(A12,G4:H102,2)</f>
        <v>58.574199999999998</v>
      </c>
      <c r="L12" s="19">
        <f>VLOOKUP(A12,G4:I102,3)</f>
        <v>0.4662</v>
      </c>
      <c r="M12" s="19"/>
      <c r="N12" s="20">
        <v>56.9</v>
      </c>
      <c r="O12" s="20">
        <v>154.4</v>
      </c>
      <c r="P12" s="20">
        <v>305.3</v>
      </c>
      <c r="Q12" s="19"/>
      <c r="R12" s="19">
        <f t="shared" si="1"/>
        <v>7.4379084967320255</v>
      </c>
      <c r="S12" s="19">
        <f t="shared" si="1"/>
        <v>20.183006535947712</v>
      </c>
      <c r="T12" s="19">
        <f t="shared" si="1"/>
        <v>39.908496732026144</v>
      </c>
    </row>
    <row r="13" spans="1:20" ht="16.5" thickTop="1" thickBot="1" x14ac:dyDescent="0.3">
      <c r="A13" s="18"/>
      <c r="B13" s="18"/>
      <c r="D13" s="15">
        <f>((((B13*7.65)/K13)^L98)-1)/(L13*L98)</f>
        <v>-4.6681221871646246</v>
      </c>
      <c r="E13" s="24">
        <f t="shared" si="0"/>
        <v>1.5198255924875911E-4</v>
      </c>
      <c r="G13" s="19">
        <v>9</v>
      </c>
      <c r="H13" s="21">
        <v>178.47319999999999</v>
      </c>
      <c r="I13" s="19">
        <v>0.40150000000000002</v>
      </c>
      <c r="J13" s="19"/>
      <c r="K13" s="19">
        <f>VLOOKUP(A13,G4:H103,2)</f>
        <v>58.574199999999998</v>
      </c>
      <c r="L13" s="19">
        <f>VLOOKUP(A13,G4:I103,3)</f>
        <v>0.4662</v>
      </c>
      <c r="M13" s="19"/>
      <c r="N13" s="20">
        <v>67.2</v>
      </c>
      <c r="O13" s="20">
        <v>178.5</v>
      </c>
      <c r="P13" s="20">
        <v>349.4</v>
      </c>
      <c r="Q13" s="19"/>
      <c r="R13" s="19">
        <f t="shared" si="1"/>
        <v>8.7843137254901968</v>
      </c>
      <c r="S13" s="19">
        <f t="shared" si="1"/>
        <v>23.333333333333332</v>
      </c>
      <c r="T13" s="19">
        <f t="shared" si="1"/>
        <v>45.673202614379079</v>
      </c>
    </row>
    <row r="14" spans="1:20" ht="16.5" thickTop="1" thickBot="1" x14ac:dyDescent="0.3">
      <c r="A14" s="18"/>
      <c r="B14" s="18"/>
      <c r="D14" s="15">
        <f>((((B14*7.65)/K14)^L98)-1)/(L14*L98)</f>
        <v>-4.6681221871646246</v>
      </c>
      <c r="E14" s="24">
        <f t="shared" si="0"/>
        <v>1.5198255924875911E-4</v>
      </c>
      <c r="G14" s="19">
        <v>10</v>
      </c>
      <c r="H14" s="21">
        <v>206.57320000000001</v>
      </c>
      <c r="I14" s="19">
        <v>0.39450000000000002</v>
      </c>
      <c r="J14" s="19"/>
      <c r="K14" s="19">
        <f>VLOOKUP(A14,G4:H104,2)</f>
        <v>58.574199999999998</v>
      </c>
      <c r="L14" s="19">
        <f>VLOOKUP(A14,G4:I104,3)</f>
        <v>0.4662</v>
      </c>
      <c r="M14" s="19"/>
      <c r="N14" s="20">
        <v>79.5</v>
      </c>
      <c r="O14" s="20">
        <v>206.6</v>
      </c>
      <c r="P14" s="20">
        <v>400.3</v>
      </c>
      <c r="Q14" s="19"/>
      <c r="R14" s="19">
        <f t="shared" si="1"/>
        <v>10.392156862745098</v>
      </c>
      <c r="S14" s="19">
        <f t="shared" si="1"/>
        <v>27.006535947712415</v>
      </c>
      <c r="T14" s="19">
        <f t="shared" si="1"/>
        <v>52.326797385620914</v>
      </c>
    </row>
    <row r="15" spans="1:20" ht="16.5" thickTop="1" thickBot="1" x14ac:dyDescent="0.3">
      <c r="A15" s="18"/>
      <c r="B15" s="18"/>
      <c r="D15" s="15">
        <f>((((B15*7.65)/K15)^L98)-1)/(L15*L98)</f>
        <v>-4.6681221871646246</v>
      </c>
      <c r="E15" s="24">
        <f t="shared" si="0"/>
        <v>1.5198255924875911E-4</v>
      </c>
      <c r="G15" s="19">
        <v>11</v>
      </c>
      <c r="H15" s="21">
        <v>235.8698</v>
      </c>
      <c r="I15" s="19">
        <v>0.38769999999999999</v>
      </c>
      <c r="J15" s="19"/>
      <c r="K15" s="19">
        <f>VLOOKUP(A15,G4:H105,2)</f>
        <v>58.574199999999998</v>
      </c>
      <c r="L15" s="19">
        <f>VLOOKUP(A15,G4:I105,3)</f>
        <v>0.4662</v>
      </c>
      <c r="M15" s="19"/>
      <c r="N15" s="20">
        <v>92.6</v>
      </c>
      <c r="O15" s="20">
        <v>235.9</v>
      </c>
      <c r="P15" s="20">
        <v>452.6</v>
      </c>
      <c r="Q15" s="19"/>
      <c r="R15" s="19">
        <f t="shared" si="1"/>
        <v>12.104575163398691</v>
      </c>
      <c r="S15" s="19">
        <f t="shared" si="1"/>
        <v>30.836601307189543</v>
      </c>
      <c r="T15" s="19">
        <f t="shared" si="1"/>
        <v>59.16339869281046</v>
      </c>
    </row>
    <row r="16" spans="1:20" ht="16.5" thickTop="1" thickBot="1" x14ac:dyDescent="0.3">
      <c r="A16" s="18"/>
      <c r="B16" s="18"/>
      <c r="D16" s="15">
        <f>((((B16*7.65)/K16)^L98)-1)/(L16*L98)</f>
        <v>-4.6681221871646246</v>
      </c>
      <c r="E16" s="24">
        <f t="shared" si="0"/>
        <v>1.5198255924875911E-4</v>
      </c>
      <c r="G16" s="19">
        <v>12</v>
      </c>
      <c r="H16" s="21">
        <v>262.6764</v>
      </c>
      <c r="I16" s="19">
        <v>0.38090000000000002</v>
      </c>
      <c r="J16" s="19"/>
      <c r="K16" s="19">
        <f>VLOOKUP(A16,G4:H106,2)</f>
        <v>58.574199999999998</v>
      </c>
      <c r="L16" s="19">
        <f>VLOOKUP(A16,G4:I106,3)</f>
        <v>0.4662</v>
      </c>
      <c r="M16" s="19"/>
      <c r="N16" s="20">
        <v>105.3</v>
      </c>
      <c r="O16" s="20">
        <v>262.7</v>
      </c>
      <c r="P16" s="20">
        <v>499.1</v>
      </c>
      <c r="Q16" s="19"/>
      <c r="R16" s="19">
        <f t="shared" si="1"/>
        <v>13.76470588235294</v>
      </c>
      <c r="S16" s="19">
        <f t="shared" si="1"/>
        <v>34.33986928104575</v>
      </c>
      <c r="T16" s="19">
        <f t="shared" si="1"/>
        <v>65.24183006535948</v>
      </c>
    </row>
    <row r="17" spans="1:20" ht="16.5" thickTop="1" thickBot="1" x14ac:dyDescent="0.3">
      <c r="A17" s="18"/>
      <c r="B17" s="18"/>
      <c r="D17" s="15">
        <f>((((B17*7.65)/K17)^L98)-1)/(L17*L98)</f>
        <v>-4.6681221871646246</v>
      </c>
      <c r="E17" s="24">
        <f t="shared" si="0"/>
        <v>1.5198255924875911E-4</v>
      </c>
      <c r="G17" s="19">
        <v>13</v>
      </c>
      <c r="H17" s="21">
        <v>283.49689999999998</v>
      </c>
      <c r="I17" s="19">
        <v>0.37419999999999998</v>
      </c>
      <c r="J17" s="19"/>
      <c r="K17" s="19">
        <f>VLOOKUP(A17,G4:H107,2)</f>
        <v>58.574199999999998</v>
      </c>
      <c r="L17" s="19">
        <f>VLOOKUP(A17,G4:I107,3)</f>
        <v>0.4662</v>
      </c>
      <c r="M17" s="19"/>
      <c r="N17" s="20">
        <v>115.9</v>
      </c>
      <c r="O17" s="20">
        <v>283.5</v>
      </c>
      <c r="P17" s="20">
        <v>533.4</v>
      </c>
      <c r="Q17" s="19"/>
      <c r="R17" s="19">
        <f t="shared" si="1"/>
        <v>15.15032679738562</v>
      </c>
      <c r="S17" s="19">
        <f t="shared" si="1"/>
        <v>37.058823529411761</v>
      </c>
      <c r="T17" s="19">
        <f t="shared" si="1"/>
        <v>69.725490196078425</v>
      </c>
    </row>
    <row r="18" spans="1:20" ht="16.5" thickTop="1" thickBot="1" x14ac:dyDescent="0.3">
      <c r="A18" s="18"/>
      <c r="B18" s="18"/>
      <c r="D18" s="15">
        <f>((((B18*7.65)/K18)^L98)-1)/(L18*L98)</f>
        <v>-4.6681221871646246</v>
      </c>
      <c r="E18" s="24">
        <f t="shared" si="0"/>
        <v>1.5198255924875911E-4</v>
      </c>
      <c r="G18" s="19">
        <v>14</v>
      </c>
      <c r="H18" s="21">
        <v>296.21839999999997</v>
      </c>
      <c r="I18" s="19">
        <v>0.36770000000000003</v>
      </c>
      <c r="J18" s="19"/>
      <c r="K18" s="19">
        <f>VLOOKUP(A18,G4:H108,2)</f>
        <v>58.574199999999998</v>
      </c>
      <c r="L18" s="19">
        <f>VLOOKUP(A18,G4:I108,3)</f>
        <v>0.4662</v>
      </c>
      <c r="M18" s="19"/>
      <c r="N18" s="20">
        <v>123.4</v>
      </c>
      <c r="O18" s="20">
        <v>296.2</v>
      </c>
      <c r="P18" s="20">
        <v>552</v>
      </c>
      <c r="Q18" s="19"/>
      <c r="R18" s="19">
        <f t="shared" si="1"/>
        <v>16.130718954248366</v>
      </c>
      <c r="S18" s="19">
        <f t="shared" si="1"/>
        <v>38.718954248366011</v>
      </c>
      <c r="T18" s="19">
        <f t="shared" si="1"/>
        <v>72.156862745098039</v>
      </c>
    </row>
    <row r="19" spans="1:20" ht="16.5" thickTop="1" thickBot="1" x14ac:dyDescent="0.3">
      <c r="A19" s="18"/>
      <c r="B19" s="18"/>
      <c r="D19" s="15">
        <f>((((B19*7.65)/K19)^L98)-1)/(L19*L98)</f>
        <v>-4.6681221871646246</v>
      </c>
      <c r="E19" s="24">
        <f t="shared" si="0"/>
        <v>1.5198255924875911E-4</v>
      </c>
      <c r="G19" s="21">
        <v>15</v>
      </c>
      <c r="H19" s="21">
        <v>300.1497</v>
      </c>
      <c r="I19" s="19">
        <v>0.3614</v>
      </c>
      <c r="J19" s="19"/>
      <c r="K19" s="19">
        <f>VLOOKUP(A19,G4:H109,2)</f>
        <v>58.574199999999998</v>
      </c>
      <c r="L19" s="19">
        <f>VLOOKUP(A19,G4:I109,3)</f>
        <v>0.4662</v>
      </c>
      <c r="M19" s="19"/>
      <c r="N19" s="19">
        <v>127.4</v>
      </c>
      <c r="O19" s="19">
        <v>300.10000000000002</v>
      </c>
      <c r="P19" s="19">
        <v>554.20000000000005</v>
      </c>
      <c r="Q19" s="19"/>
      <c r="R19" s="19">
        <f t="shared" si="1"/>
        <v>16.653594771241831</v>
      </c>
      <c r="S19" s="19">
        <f t="shared" si="1"/>
        <v>39.228758169934643</v>
      </c>
      <c r="T19" s="19">
        <f t="shared" si="1"/>
        <v>72.444444444444443</v>
      </c>
    </row>
    <row r="20" spans="1:20" ht="16.5" thickTop="1" thickBot="1" x14ac:dyDescent="0.3">
      <c r="A20" s="18"/>
      <c r="B20" s="18"/>
      <c r="D20" s="15">
        <f>((((B20*7.65)/K20)^L98)-1)/(L20*L98)</f>
        <v>-4.6681221871646246</v>
      </c>
      <c r="E20" s="24">
        <f t="shared" si="0"/>
        <v>1.5198255924875911E-4</v>
      </c>
      <c r="G20" s="21">
        <v>16</v>
      </c>
      <c r="H20" s="21">
        <v>295.9452</v>
      </c>
      <c r="I20" s="19">
        <v>0.3553</v>
      </c>
      <c r="J20" s="19"/>
      <c r="K20" s="19">
        <f>VLOOKUP(A20,G4:H110,2)</f>
        <v>58.574199999999998</v>
      </c>
      <c r="L20" s="19">
        <f>VLOOKUP(A20,G4:I110,3)</f>
        <v>0.4662</v>
      </c>
      <c r="M20" s="19"/>
      <c r="N20" s="19">
        <v>127.9</v>
      </c>
      <c r="O20" s="19">
        <v>295.89999999999998</v>
      </c>
      <c r="P20" s="19">
        <v>541.5</v>
      </c>
      <c r="Q20" s="19"/>
      <c r="R20" s="19">
        <f t="shared" si="1"/>
        <v>16.718954248366014</v>
      </c>
      <c r="S20" s="19">
        <f t="shared" si="1"/>
        <v>38.679738562091501</v>
      </c>
      <c r="T20" s="19">
        <f t="shared" si="1"/>
        <v>70.784313725490193</v>
      </c>
    </row>
    <row r="21" spans="1:20" ht="16.5" thickTop="1" thickBot="1" x14ac:dyDescent="0.3">
      <c r="A21" s="18"/>
      <c r="B21" s="18"/>
      <c r="D21" s="15">
        <f>((((B21*7.65)/K21)^L98)-1)/(L21*L98)</f>
        <v>-4.6681221871646246</v>
      </c>
      <c r="E21" s="24">
        <f t="shared" si="0"/>
        <v>1.5198255924875911E-4</v>
      </c>
      <c r="G21" s="19">
        <v>17</v>
      </c>
      <c r="H21" s="21">
        <v>285.19319999999999</v>
      </c>
      <c r="I21" s="19">
        <v>0.34949999999999998</v>
      </c>
      <c r="J21" s="19"/>
      <c r="K21" s="19">
        <f>VLOOKUP(A21,G4:H111,2)</f>
        <v>58.574199999999998</v>
      </c>
      <c r="L21" s="19">
        <f>VLOOKUP(A21,G4:I111,3)</f>
        <v>0.4662</v>
      </c>
      <c r="M21" s="19"/>
      <c r="N21" s="19">
        <v>125.3</v>
      </c>
      <c r="O21" s="19">
        <v>285.2</v>
      </c>
      <c r="P21" s="19">
        <v>517.29999999999995</v>
      </c>
      <c r="Q21" s="19"/>
      <c r="R21" s="19">
        <f t="shared" si="1"/>
        <v>16.37908496732026</v>
      </c>
      <c r="S21" s="19">
        <f t="shared" si="1"/>
        <v>37.281045751633982</v>
      </c>
      <c r="T21" s="19">
        <f t="shared" si="1"/>
        <v>67.620915032679733</v>
      </c>
    </row>
    <row r="22" spans="1:20" ht="16.5" thickTop="1" thickBot="1" x14ac:dyDescent="0.3">
      <c r="A22" s="18"/>
      <c r="B22" s="18"/>
      <c r="D22" s="15">
        <f>((((B22*7.65)/K22)^L98)-1)/(L22*L98)</f>
        <v>-4.6681221871646246</v>
      </c>
      <c r="E22" s="24">
        <f t="shared" si="0"/>
        <v>1.5198255924875911E-4</v>
      </c>
      <c r="G22" s="21">
        <v>18</v>
      </c>
      <c r="H22" s="21">
        <v>270.00779999999997</v>
      </c>
      <c r="I22" s="19">
        <v>0.34399999999999997</v>
      </c>
      <c r="J22" s="19"/>
      <c r="K22" s="19">
        <f>VLOOKUP(A22,G4:H112,2)</f>
        <v>58.574199999999998</v>
      </c>
      <c r="L22" s="19">
        <f>VLOOKUP(A22,G4:I112,3)</f>
        <v>0.4662</v>
      </c>
      <c r="M22" s="19"/>
      <c r="N22" s="19">
        <v>120.5</v>
      </c>
      <c r="O22" s="19">
        <v>270</v>
      </c>
      <c r="P22" s="19">
        <v>485.8</v>
      </c>
      <c r="Q22" s="19"/>
      <c r="R22" s="19">
        <f t="shared" si="1"/>
        <v>15.751633986928104</v>
      </c>
      <c r="S22" s="19">
        <f t="shared" si="1"/>
        <v>35.294117647058819</v>
      </c>
      <c r="T22" s="19">
        <f t="shared" si="1"/>
        <v>63.503267973856211</v>
      </c>
    </row>
    <row r="23" spans="1:20" ht="16.5" thickTop="1" thickBot="1" x14ac:dyDescent="0.3">
      <c r="A23" s="18"/>
      <c r="B23" s="18"/>
      <c r="D23" s="15">
        <f>((((B23*7.65)/K23)^L98)-1)/(L23*L98)</f>
        <v>-4.6681221871646246</v>
      </c>
      <c r="E23" s="24">
        <f t="shared" si="0"/>
        <v>1.5198255924875911E-4</v>
      </c>
      <c r="G23" s="21">
        <v>19</v>
      </c>
      <c r="H23" s="21">
        <v>252.56610000000001</v>
      </c>
      <c r="I23" s="19">
        <v>0.3387</v>
      </c>
      <c r="J23" s="19"/>
      <c r="K23" s="19">
        <f>VLOOKUP(A23,G4:H113,2)</f>
        <v>58.574199999999998</v>
      </c>
      <c r="L23" s="19">
        <f>VLOOKUP(A23,G4:I113,3)</f>
        <v>0.4662</v>
      </c>
      <c r="M23" s="19"/>
      <c r="N23" s="19">
        <v>114.4</v>
      </c>
      <c r="O23" s="19">
        <v>252.6</v>
      </c>
      <c r="P23" s="19">
        <v>450.8</v>
      </c>
      <c r="Q23" s="19"/>
      <c r="R23" s="19">
        <f t="shared" si="1"/>
        <v>14.954248366013072</v>
      </c>
      <c r="S23" s="19">
        <f t="shared" si="1"/>
        <v>33.019607843137251</v>
      </c>
      <c r="T23" s="19">
        <f t="shared" si="1"/>
        <v>58.928104575163395</v>
      </c>
    </row>
    <row r="24" spans="1:20" ht="16.5" thickTop="1" thickBot="1" x14ac:dyDescent="0.3">
      <c r="A24" s="18"/>
      <c r="B24" s="18"/>
      <c r="D24" s="15">
        <f>((((B24*7.65)/K24)^L98)-1)/(L24*L98)</f>
        <v>-4.6681221871646246</v>
      </c>
      <c r="E24" s="24">
        <f t="shared" si="0"/>
        <v>1.5198255924875911E-4</v>
      </c>
      <c r="G24" s="21">
        <v>20</v>
      </c>
      <c r="H24" s="21">
        <v>234.7593</v>
      </c>
      <c r="I24" s="19">
        <v>0.33379999999999999</v>
      </c>
      <c r="J24" s="19"/>
      <c r="K24" s="19">
        <f>VLOOKUP(A24,G4:H114,2)</f>
        <v>58.574199999999998</v>
      </c>
      <c r="L24" s="19">
        <f>VLOOKUP(A24,G4:I114,3)</f>
        <v>0.4662</v>
      </c>
      <c r="M24" s="19"/>
      <c r="N24" s="19">
        <v>107.8</v>
      </c>
      <c r="O24" s="19">
        <v>234.8</v>
      </c>
      <c r="P24" s="19">
        <v>416</v>
      </c>
      <c r="Q24" s="19"/>
      <c r="R24" s="19">
        <f t="shared" si="1"/>
        <v>14.091503267973856</v>
      </c>
      <c r="S24" s="19">
        <f t="shared" si="1"/>
        <v>30.692810457516341</v>
      </c>
      <c r="T24" s="19">
        <f t="shared" si="1"/>
        <v>54.37908496732026</v>
      </c>
    </row>
    <row r="25" spans="1:20" ht="16.5" thickTop="1" thickBot="1" x14ac:dyDescent="0.3">
      <c r="A25" s="18"/>
      <c r="B25" s="18"/>
      <c r="D25" s="15">
        <f>((((B25*7.65)/K25)^L98)-1)/(L25*L98)</f>
        <v>-4.6681221871646246</v>
      </c>
      <c r="E25" s="24">
        <f t="shared" si="0"/>
        <v>1.5198255924875911E-4</v>
      </c>
      <c r="G25" s="21">
        <v>21</v>
      </c>
      <c r="H25" s="21">
        <v>217.80539999999999</v>
      </c>
      <c r="I25" s="19">
        <v>0.32929999999999998</v>
      </c>
      <c r="J25" s="19"/>
      <c r="K25" s="19">
        <f>VLOOKUP(A25,G4:H115,2)</f>
        <v>58.574199999999998</v>
      </c>
      <c r="L25" s="19">
        <f>VLOOKUP(A25,G4:I115,3)</f>
        <v>0.4662</v>
      </c>
      <c r="M25" s="19"/>
      <c r="N25" s="19">
        <v>101.3</v>
      </c>
      <c r="O25" s="19">
        <v>217.8</v>
      </c>
      <c r="P25" s="19">
        <v>383.3</v>
      </c>
      <c r="Q25" s="19"/>
      <c r="R25" s="19">
        <f t="shared" si="1"/>
        <v>13.241830065359476</v>
      </c>
      <c r="S25" s="19">
        <f t="shared" si="1"/>
        <v>28.47058823529412</v>
      </c>
      <c r="T25" s="19">
        <f t="shared" si="1"/>
        <v>50.104575163398692</v>
      </c>
    </row>
    <row r="26" spans="1:20" ht="16.5" thickTop="1" thickBot="1" x14ac:dyDescent="0.3">
      <c r="A26" s="18"/>
      <c r="B26" s="18"/>
      <c r="D26" s="15">
        <f>((((B26*7.65)/K26)^L98)-1)/(L26*L98)</f>
        <v>-4.6681221871646246</v>
      </c>
      <c r="E26" s="24">
        <f t="shared" si="0"/>
        <v>1.5198255924875911E-4</v>
      </c>
      <c r="G26" s="21">
        <v>22</v>
      </c>
      <c r="H26" s="21">
        <v>202.7542</v>
      </c>
      <c r="I26" s="19">
        <v>0.32500000000000001</v>
      </c>
      <c r="J26" s="19"/>
      <c r="K26" s="19">
        <f>VLOOKUP(A26,G4:H116,2)</f>
        <v>58.574199999999998</v>
      </c>
      <c r="L26" s="19">
        <f>VLOOKUP(A26,G4:I116,3)</f>
        <v>0.4662</v>
      </c>
      <c r="M26" s="19"/>
      <c r="N26" s="19">
        <v>95.4</v>
      </c>
      <c r="O26" s="19">
        <v>202.8</v>
      </c>
      <c r="P26" s="19">
        <v>354.5</v>
      </c>
      <c r="Q26" s="19"/>
      <c r="R26" s="19">
        <f t="shared" si="1"/>
        <v>12.470588235294118</v>
      </c>
      <c r="S26" s="19">
        <f t="shared" si="1"/>
        <v>26.509803921568629</v>
      </c>
      <c r="T26" s="19">
        <f t="shared" si="1"/>
        <v>46.33986928104575</v>
      </c>
    </row>
    <row r="27" spans="1:20" ht="16.5" thickTop="1" thickBot="1" x14ac:dyDescent="0.3">
      <c r="A27" s="18"/>
      <c r="B27" s="18"/>
      <c r="D27" s="15">
        <f>((((B27*7.65)/K27)^L98)-1)/(L27*L98)</f>
        <v>-4.6681221871646246</v>
      </c>
      <c r="E27" s="24">
        <f t="shared" si="0"/>
        <v>1.5198255924875911E-4</v>
      </c>
      <c r="G27" s="21">
        <v>23</v>
      </c>
      <c r="H27" s="21">
        <v>190.3365</v>
      </c>
      <c r="I27" s="19">
        <v>0.3211</v>
      </c>
      <c r="J27" s="19"/>
      <c r="K27" s="19">
        <f>VLOOKUP(A27,G4:H117,2)</f>
        <v>58.574199999999998</v>
      </c>
      <c r="L27" s="19">
        <f>VLOOKUP(A27,G4:I117,3)</f>
        <v>0.4662</v>
      </c>
      <c r="M27" s="19"/>
      <c r="N27" s="19">
        <v>90.6</v>
      </c>
      <c r="O27" s="19">
        <v>190.3</v>
      </c>
      <c r="P27" s="19">
        <v>330.8</v>
      </c>
      <c r="Q27" s="19"/>
      <c r="R27" s="19">
        <f t="shared" si="1"/>
        <v>11.84313725490196</v>
      </c>
      <c r="S27" s="19">
        <f t="shared" si="1"/>
        <v>24.875816993464053</v>
      </c>
      <c r="T27" s="19">
        <f t="shared" si="1"/>
        <v>43.24183006535948</v>
      </c>
    </row>
    <row r="28" spans="1:20" ht="16.5" thickTop="1" thickBot="1" x14ac:dyDescent="0.3">
      <c r="A28" s="18"/>
      <c r="B28" s="18"/>
      <c r="D28" s="15">
        <f>((((B28*7.65)/K28)^L98)-1)/(L28*L98)</f>
        <v>-4.6681221871646246</v>
      </c>
      <c r="E28" s="24">
        <f t="shared" si="0"/>
        <v>1.5198255924875911E-4</v>
      </c>
      <c r="G28" s="21">
        <v>24</v>
      </c>
      <c r="H28" s="21">
        <v>180.33410000000001</v>
      </c>
      <c r="I28" s="19">
        <v>0.3175</v>
      </c>
      <c r="J28" s="19"/>
      <c r="K28" s="19">
        <f>VLOOKUP(A28,G4:H118,2)</f>
        <v>58.574199999999998</v>
      </c>
      <c r="L28" s="19">
        <f>VLOOKUP(A28,G4:I118,3)</f>
        <v>0.4662</v>
      </c>
      <c r="M28" s="19"/>
      <c r="N28" s="19">
        <v>86.7</v>
      </c>
      <c r="O28" s="19">
        <v>180.3</v>
      </c>
      <c r="P28" s="19">
        <v>311.7</v>
      </c>
      <c r="Q28" s="19"/>
      <c r="R28" s="19">
        <f t="shared" si="1"/>
        <v>11.333333333333334</v>
      </c>
      <c r="S28" s="19">
        <f t="shared" si="1"/>
        <v>23.568627450980394</v>
      </c>
      <c r="T28" s="19">
        <f t="shared" si="1"/>
        <v>40.745098039215684</v>
      </c>
    </row>
    <row r="29" spans="1:20" ht="16.5" thickTop="1" thickBot="1" x14ac:dyDescent="0.3">
      <c r="A29" s="18"/>
      <c r="B29" s="18"/>
      <c r="D29" s="15">
        <f>((((B29*7.65)/K29)^L98)-1)/(L29*L98)</f>
        <v>-4.6681221871646246</v>
      </c>
      <c r="E29" s="24">
        <f t="shared" si="0"/>
        <v>1.5198255924875911E-4</v>
      </c>
      <c r="G29" s="21">
        <v>25</v>
      </c>
      <c r="H29" s="21">
        <v>172.35300000000001</v>
      </c>
      <c r="I29" s="19">
        <v>0.31419999999999998</v>
      </c>
      <c r="J29" s="19"/>
      <c r="K29" s="19">
        <f>VLOOKUP(A29,G4:H119,2)</f>
        <v>58.574199999999998</v>
      </c>
      <c r="L29" s="19">
        <f>VLOOKUP(A29,G4:I119,3)</f>
        <v>0.4662</v>
      </c>
      <c r="M29" s="19"/>
      <c r="N29" s="19">
        <v>83.6</v>
      </c>
      <c r="O29" s="19">
        <v>172.4</v>
      </c>
      <c r="P29" s="19">
        <v>296.39999999999998</v>
      </c>
      <c r="Q29" s="19"/>
      <c r="R29" s="19">
        <f t="shared" si="1"/>
        <v>10.928104575163397</v>
      </c>
      <c r="S29" s="19">
        <f t="shared" si="1"/>
        <v>22.535947712418299</v>
      </c>
      <c r="T29" s="19">
        <f t="shared" si="1"/>
        <v>38.745098039215684</v>
      </c>
    </row>
    <row r="30" spans="1:20" ht="16.5" thickTop="1" thickBot="1" x14ac:dyDescent="0.3">
      <c r="A30" s="18"/>
      <c r="B30" s="18"/>
      <c r="D30" s="15">
        <f>((((B30*7.65)/K30)^L98)-1)/(L30*L98)</f>
        <v>-4.6681221871646246</v>
      </c>
      <c r="E30" s="24">
        <f t="shared" si="0"/>
        <v>1.5198255924875911E-4</v>
      </c>
      <c r="G30" s="21">
        <v>26</v>
      </c>
      <c r="H30" s="21">
        <v>165.99959999999999</v>
      </c>
      <c r="I30" s="19">
        <v>0.31119999999999998</v>
      </c>
      <c r="J30" s="19"/>
      <c r="K30" s="19">
        <f>VLOOKUP(A30,G4:H120,2)</f>
        <v>58.574199999999998</v>
      </c>
      <c r="L30" s="19">
        <f>VLOOKUP(A30,G4:I120,3)</f>
        <v>0.4662</v>
      </c>
      <c r="M30" s="19"/>
      <c r="N30" s="19">
        <v>81.099999999999994</v>
      </c>
      <c r="O30" s="19">
        <v>166</v>
      </c>
      <c r="P30" s="19">
        <v>284.2</v>
      </c>
      <c r="Q30" s="19"/>
      <c r="R30" s="19">
        <f t="shared" si="1"/>
        <v>10.601307189542483</v>
      </c>
      <c r="S30" s="19">
        <f t="shared" si="1"/>
        <v>21.699346405228756</v>
      </c>
      <c r="T30" s="19">
        <f t="shared" si="1"/>
        <v>37.150326797385617</v>
      </c>
    </row>
    <row r="31" spans="1:20" ht="16.5" thickTop="1" thickBot="1" x14ac:dyDescent="0.3">
      <c r="A31" s="18"/>
      <c r="B31" s="18"/>
      <c r="D31" s="15">
        <f>((((B31*7.65)/K31)^L98)-1)/(L31*L98)</f>
        <v>-4.6681221871646246</v>
      </c>
      <c r="E31" s="24">
        <f t="shared" si="0"/>
        <v>1.5198255924875911E-4</v>
      </c>
      <c r="G31" s="21">
        <v>27</v>
      </c>
      <c r="H31" s="21">
        <v>160.88</v>
      </c>
      <c r="I31" s="19">
        <v>0.3085</v>
      </c>
      <c r="J31" s="19"/>
      <c r="K31" s="19">
        <f>VLOOKUP(A31,G4:H121,2)</f>
        <v>58.574199999999998</v>
      </c>
      <c r="L31" s="19">
        <f>VLOOKUP(A31,G4:I121,3)</f>
        <v>0.4662</v>
      </c>
      <c r="M31" s="19"/>
      <c r="N31" s="19">
        <v>79.2</v>
      </c>
      <c r="O31" s="19">
        <v>160.9</v>
      </c>
      <c r="P31" s="19">
        <v>274.3</v>
      </c>
      <c r="Q31" s="19"/>
      <c r="R31" s="19">
        <f t="shared" si="1"/>
        <v>10.352941176470589</v>
      </c>
      <c r="S31" s="19">
        <f t="shared" si="1"/>
        <v>21.032679738562091</v>
      </c>
      <c r="T31" s="19">
        <f t="shared" si="1"/>
        <v>35.856209150326798</v>
      </c>
    </row>
    <row r="32" spans="1:20" ht="16.5" thickTop="1" thickBot="1" x14ac:dyDescent="0.3">
      <c r="A32" s="18"/>
      <c r="B32" s="18"/>
      <c r="D32" s="15">
        <f>((((B32*7.65)/K32)^L98)-1)/(L32*L98)</f>
        <v>-4.6681221871646246</v>
      </c>
      <c r="E32" s="24">
        <f t="shared" si="0"/>
        <v>1.5198255924875911E-4</v>
      </c>
      <c r="G32" s="21">
        <v>28</v>
      </c>
      <c r="H32" s="21">
        <v>156.62620000000001</v>
      </c>
      <c r="I32" s="19">
        <v>0.30609999999999998</v>
      </c>
      <c r="J32" s="19"/>
      <c r="K32" s="19">
        <f>VLOOKUP(A32,G4:H122,2)</f>
        <v>58.574199999999998</v>
      </c>
      <c r="L32" s="19">
        <f>VLOOKUP(A32,G4:I122,3)</f>
        <v>0.4662</v>
      </c>
      <c r="M32" s="19"/>
      <c r="N32" s="19">
        <v>77.599999999999994</v>
      </c>
      <c r="O32" s="19">
        <v>156.6</v>
      </c>
      <c r="P32" s="19">
        <v>266.10000000000002</v>
      </c>
      <c r="Q32" s="19"/>
      <c r="R32" s="19">
        <f t="shared" si="1"/>
        <v>10.143790849673202</v>
      </c>
      <c r="S32" s="19">
        <f t="shared" si="1"/>
        <v>20.470588235294116</v>
      </c>
      <c r="T32" s="19">
        <f t="shared" si="1"/>
        <v>34.7843137254902</v>
      </c>
    </row>
    <row r="33" spans="1:20" ht="16.5" thickTop="1" thickBot="1" x14ac:dyDescent="0.3">
      <c r="A33" s="18"/>
      <c r="B33" s="18"/>
      <c r="D33" s="15">
        <f>((((B33*7.65)/K33)^L98)-1)/(L33*L98)</f>
        <v>-4.6681221871646246</v>
      </c>
      <c r="E33" s="24">
        <f t="shared" si="0"/>
        <v>1.5198255924875911E-4</v>
      </c>
      <c r="G33" s="21">
        <v>29</v>
      </c>
      <c r="H33" s="21">
        <v>153.06030000000001</v>
      </c>
      <c r="I33" s="19">
        <v>0.30399999999999999</v>
      </c>
      <c r="J33" s="19"/>
      <c r="K33" s="19">
        <f>VLOOKUP(A33,G4:H123,2)</f>
        <v>58.574199999999998</v>
      </c>
      <c r="L33" s="19">
        <f>VLOOKUP(A33,G4:I123,3)</f>
        <v>0.4662</v>
      </c>
      <c r="M33" s="19"/>
      <c r="N33" s="19">
        <v>76.3</v>
      </c>
      <c r="O33" s="19">
        <v>153.1</v>
      </c>
      <c r="P33" s="19">
        <v>259.2</v>
      </c>
      <c r="Q33" s="19"/>
      <c r="R33" s="19">
        <f t="shared" si="1"/>
        <v>9.9738562091503251</v>
      </c>
      <c r="S33" s="19">
        <f t="shared" si="1"/>
        <v>20.013071895424837</v>
      </c>
      <c r="T33" s="19">
        <f t="shared" si="1"/>
        <v>33.882352941176471</v>
      </c>
    </row>
    <row r="34" spans="1:20" ht="16.5" thickTop="1" thickBot="1" x14ac:dyDescent="0.3">
      <c r="A34" s="18"/>
      <c r="B34" s="18"/>
      <c r="D34" s="15">
        <f>((((B34*7.65)/K34)^L98)-1)/(L34*L98)</f>
        <v>-4.6681221871646246</v>
      </c>
      <c r="E34" s="24">
        <f t="shared" si="0"/>
        <v>1.5198255924875911E-4</v>
      </c>
      <c r="G34" s="21">
        <v>30</v>
      </c>
      <c r="H34" s="21">
        <v>150.08949999999999</v>
      </c>
      <c r="I34" s="19">
        <v>0.30220000000000002</v>
      </c>
      <c r="J34" s="19"/>
      <c r="K34" s="19">
        <f>VLOOKUP(A34,G4:H124,2)</f>
        <v>58.574199999999998</v>
      </c>
      <c r="L34" s="19">
        <f>VLOOKUP(A34,G4:I124,3)</f>
        <v>0.4662</v>
      </c>
      <c r="M34" s="19"/>
      <c r="N34" s="19">
        <v>75.2</v>
      </c>
      <c r="O34" s="19">
        <v>150.1</v>
      </c>
      <c r="P34" s="19">
        <v>253.4</v>
      </c>
      <c r="Q34" s="19"/>
      <c r="R34" s="19">
        <f t="shared" si="1"/>
        <v>9.8300653594771248</v>
      </c>
      <c r="S34" s="19">
        <f t="shared" si="1"/>
        <v>19.620915032679736</v>
      </c>
      <c r="T34" s="19">
        <f t="shared" si="1"/>
        <v>33.124183006535944</v>
      </c>
    </row>
    <row r="35" spans="1:20" ht="16.5" thickTop="1" thickBot="1" x14ac:dyDescent="0.3">
      <c r="A35" s="18"/>
      <c r="B35" s="18"/>
      <c r="D35" s="15">
        <f>((((B35*7.65)/K35)^L98)-1)/(L35*L98)</f>
        <v>-4.6681221871646246</v>
      </c>
      <c r="E35" s="24">
        <f t="shared" si="0"/>
        <v>1.5198255924875911E-4</v>
      </c>
      <c r="G35" s="21">
        <v>31</v>
      </c>
      <c r="H35" s="21">
        <v>147.6216</v>
      </c>
      <c r="I35" s="19">
        <v>0.30070000000000002</v>
      </c>
      <c r="J35" s="19"/>
      <c r="K35" s="19">
        <f>VLOOKUP(A35,G4:H125,2)</f>
        <v>58.574199999999998</v>
      </c>
      <c r="L35" s="19">
        <f>VLOOKUP(A35,G4:I125,3)</f>
        <v>0.4662</v>
      </c>
      <c r="M35" s="19"/>
      <c r="N35" s="19">
        <v>74.2</v>
      </c>
      <c r="O35" s="19">
        <v>147.6</v>
      </c>
      <c r="P35" s="19">
        <v>248.7</v>
      </c>
      <c r="Q35" s="19"/>
      <c r="R35" s="19">
        <f t="shared" si="1"/>
        <v>9.6993464052287575</v>
      </c>
      <c r="S35" s="19">
        <f t="shared" si="1"/>
        <v>19.294117647058822</v>
      </c>
      <c r="T35" s="19">
        <f t="shared" si="1"/>
        <v>32.509803921568626</v>
      </c>
    </row>
    <row r="36" spans="1:20" ht="16.5" thickTop="1" thickBot="1" x14ac:dyDescent="0.3">
      <c r="A36" s="18"/>
      <c r="B36" s="18"/>
      <c r="D36" s="15">
        <f>((((B36*7.65)/K36)^L98)-1)/(L36*L98)</f>
        <v>-4.6681221871646246</v>
      </c>
      <c r="E36" s="24">
        <f t="shared" si="0"/>
        <v>1.5198255924875911E-4</v>
      </c>
      <c r="G36" s="21">
        <v>32</v>
      </c>
      <c r="H36" s="21">
        <v>145.5642</v>
      </c>
      <c r="I36" s="19">
        <v>0.2994</v>
      </c>
      <c r="J36" s="19"/>
      <c r="K36" s="19">
        <f>VLOOKUP(A36,G4:H126,2)</f>
        <v>58.574199999999998</v>
      </c>
      <c r="L36" s="19">
        <f>VLOOKUP(A36,G4:I126,3)</f>
        <v>0.4662</v>
      </c>
      <c r="M36" s="19"/>
      <c r="N36" s="19">
        <v>73.5</v>
      </c>
      <c r="O36" s="19">
        <v>145.6</v>
      </c>
      <c r="P36" s="19">
        <v>244.7</v>
      </c>
      <c r="Q36" s="19"/>
      <c r="R36" s="19">
        <f t="shared" si="1"/>
        <v>9.6078431372549016</v>
      </c>
      <c r="S36" s="19">
        <f t="shared" si="1"/>
        <v>19.032679738562091</v>
      </c>
      <c r="T36" s="19">
        <f t="shared" si="1"/>
        <v>31.98692810457516</v>
      </c>
    </row>
    <row r="37" spans="1:20" ht="18" thickTop="1" x14ac:dyDescent="0.25">
      <c r="A37" t="s">
        <v>21</v>
      </c>
      <c r="G37" s="21">
        <v>33</v>
      </c>
      <c r="H37" s="21">
        <v>143.82400000000001</v>
      </c>
      <c r="I37" s="19">
        <v>0.29830000000000001</v>
      </c>
      <c r="J37" s="19"/>
      <c r="K37" s="19" t="e">
        <f>VLOOKUP(A37,G4:H127,2)</f>
        <v>#N/A</v>
      </c>
      <c r="L37" s="19" t="e">
        <f>VLOOKUP(A37,G4:I127,3)</f>
        <v>#N/A</v>
      </c>
      <c r="M37" s="19"/>
      <c r="N37" s="19">
        <v>72.8</v>
      </c>
      <c r="O37" s="19">
        <v>143.80000000000001</v>
      </c>
      <c r="P37" s="19">
        <v>241.4</v>
      </c>
      <c r="Q37" s="19"/>
      <c r="R37" s="19">
        <f t="shared" si="1"/>
        <v>9.5163398692810457</v>
      </c>
      <c r="S37" s="19">
        <f t="shared" si="1"/>
        <v>18.797385620915033</v>
      </c>
      <c r="T37" s="19">
        <f t="shared" si="1"/>
        <v>31.555555555555554</v>
      </c>
    </row>
    <row r="38" spans="1:20" x14ac:dyDescent="0.25">
      <c r="A38" t="s">
        <v>22</v>
      </c>
      <c r="G38" s="21">
        <v>34</v>
      </c>
      <c r="H38" s="21">
        <v>142.26939999999999</v>
      </c>
      <c r="I38" s="19">
        <v>0.29749999999999999</v>
      </c>
      <c r="J38" s="19"/>
      <c r="K38" s="19" t="e">
        <f>VLOOKUP(A38,G4:H128,2)</f>
        <v>#N/A</v>
      </c>
      <c r="L38" s="19" t="e">
        <f>VLOOKUP(A38,G4:I128,3)</f>
        <v>#N/A</v>
      </c>
      <c r="M38" s="19"/>
      <c r="N38" s="19">
        <v>72.2</v>
      </c>
      <c r="O38" s="19">
        <v>142.30000000000001</v>
      </c>
      <c r="P38" s="19">
        <v>238.5</v>
      </c>
      <c r="Q38" s="19"/>
      <c r="R38" s="19">
        <f t="shared" si="1"/>
        <v>9.4379084967320264</v>
      </c>
      <c r="S38" s="19">
        <f t="shared" si="1"/>
        <v>18.601307189542485</v>
      </c>
      <c r="T38" s="19">
        <f t="shared" si="1"/>
        <v>31.176470588235293</v>
      </c>
    </row>
    <row r="39" spans="1:20" x14ac:dyDescent="0.25">
      <c r="G39" s="21">
        <v>35</v>
      </c>
      <c r="H39" s="21">
        <v>140.71899999999999</v>
      </c>
      <c r="I39" s="19">
        <v>0.2969</v>
      </c>
      <c r="J39" s="19"/>
      <c r="K39" s="19">
        <f>VLOOKUP(A39,G4:H129,2)</f>
        <v>58.574199999999998</v>
      </c>
      <c r="L39" s="19">
        <f>VLOOKUP(A39,G4:I129,3)</f>
        <v>0.4662</v>
      </c>
      <c r="M39" s="19"/>
      <c r="N39" s="19">
        <v>71.5</v>
      </c>
      <c r="O39" s="19">
        <v>140.69999999999999</v>
      </c>
      <c r="P39" s="19">
        <v>235.7</v>
      </c>
      <c r="Q39" s="19"/>
      <c r="R39" s="19">
        <f t="shared" si="1"/>
        <v>9.3464052287581687</v>
      </c>
      <c r="S39" s="19">
        <f t="shared" si="1"/>
        <v>18.392156862745097</v>
      </c>
      <c r="T39" s="19">
        <f t="shared" si="1"/>
        <v>30.810457516339866</v>
      </c>
    </row>
    <row r="40" spans="1:20" x14ac:dyDescent="0.25">
      <c r="G40" s="21">
        <v>36</v>
      </c>
      <c r="H40" s="21">
        <v>138.9879</v>
      </c>
      <c r="I40" s="19">
        <v>0.29659999999999997</v>
      </c>
      <c r="J40" s="19"/>
      <c r="K40" s="19">
        <f>VLOOKUP(A40,G4:H130,2)</f>
        <v>58.574199999999998</v>
      </c>
      <c r="L40" s="19">
        <f>VLOOKUP(A40,G4:I130,3)</f>
        <v>0.4662</v>
      </c>
      <c r="M40" s="19"/>
      <c r="N40" s="19">
        <v>70.7</v>
      </c>
      <c r="O40" s="19">
        <v>139</v>
      </c>
      <c r="P40" s="19">
        <v>232.7</v>
      </c>
      <c r="Q40" s="19"/>
      <c r="R40" s="19">
        <f t="shared" si="1"/>
        <v>9.2418300653594763</v>
      </c>
      <c r="S40" s="19">
        <f t="shared" si="1"/>
        <v>18.169934640522875</v>
      </c>
      <c r="T40" s="19">
        <f t="shared" si="1"/>
        <v>30.41830065359477</v>
      </c>
    </row>
    <row r="41" spans="1:20" x14ac:dyDescent="0.25">
      <c r="G41" s="21">
        <v>37</v>
      </c>
      <c r="H41" s="21">
        <v>136.8914</v>
      </c>
      <c r="I41" s="21">
        <v>0.2964</v>
      </c>
      <c r="J41" s="19"/>
      <c r="K41" s="19">
        <f>VLOOKUP(A41,G4:H131,2)</f>
        <v>58.574199999999998</v>
      </c>
      <c r="L41" s="19">
        <f>VLOOKUP(A41,G4:I131,3)</f>
        <v>0.4662</v>
      </c>
      <c r="M41" s="19"/>
      <c r="N41" s="19">
        <v>69.599999999999994</v>
      </c>
      <c r="O41" s="19">
        <v>136.9</v>
      </c>
      <c r="P41" s="19">
        <v>229.1</v>
      </c>
      <c r="Q41" s="19"/>
      <c r="R41" s="19">
        <f t="shared" si="1"/>
        <v>9.0980392156862742</v>
      </c>
      <c r="S41" s="19">
        <f t="shared" si="1"/>
        <v>17.895424836601308</v>
      </c>
      <c r="T41" s="19">
        <f t="shared" si="1"/>
        <v>29.94771241830065</v>
      </c>
    </row>
    <row r="42" spans="1:20" x14ac:dyDescent="0.25">
      <c r="G42" s="21">
        <v>38</v>
      </c>
      <c r="H42" s="21">
        <v>134.28299999999999</v>
      </c>
      <c r="I42" s="19">
        <v>0.29649999999999999</v>
      </c>
      <c r="J42" s="19"/>
      <c r="K42" s="19">
        <f>VLOOKUP(A42,G4:H132,2)</f>
        <v>58.574199999999998</v>
      </c>
      <c r="L42" s="19">
        <f>VLOOKUP(A42,G4:I132,3)</f>
        <v>0.4662</v>
      </c>
      <c r="M42" s="19"/>
      <c r="N42" s="19">
        <v>68.3</v>
      </c>
      <c r="O42" s="19">
        <v>134.30000000000001</v>
      </c>
      <c r="P42" s="19">
        <v>224.7</v>
      </c>
      <c r="Q42" s="19"/>
      <c r="R42" s="19">
        <f t="shared" si="1"/>
        <v>8.9281045751633972</v>
      </c>
      <c r="S42" s="19">
        <f t="shared" si="1"/>
        <v>17.555555555555557</v>
      </c>
      <c r="T42" s="19">
        <f t="shared" si="1"/>
        <v>29.372549019607842</v>
      </c>
    </row>
    <row r="43" spans="1:20" x14ac:dyDescent="0.25">
      <c r="G43" s="21">
        <v>39</v>
      </c>
      <c r="H43" s="21">
        <v>131.29939999999999</v>
      </c>
      <c r="I43" s="19">
        <v>0.29670000000000002</v>
      </c>
      <c r="J43" s="19"/>
      <c r="K43" s="19">
        <f>VLOOKUP(A43,G4:H133,2)</f>
        <v>58.574199999999998</v>
      </c>
      <c r="L43" s="19">
        <f>VLOOKUP(A43,G4:I133,3)</f>
        <v>0.4662</v>
      </c>
      <c r="M43" s="19"/>
      <c r="N43" s="19">
        <v>66.7</v>
      </c>
      <c r="O43" s="19">
        <v>131.30000000000001</v>
      </c>
      <c r="P43" s="19">
        <v>219.8</v>
      </c>
      <c r="Q43" s="19"/>
      <c r="R43" s="19">
        <f t="shared" si="1"/>
        <v>8.7189542483660123</v>
      </c>
      <c r="S43" s="19">
        <f t="shared" si="1"/>
        <v>17.163398692810457</v>
      </c>
      <c r="T43" s="19">
        <f t="shared" si="1"/>
        <v>28.732026143790851</v>
      </c>
    </row>
    <row r="44" spans="1:20" x14ac:dyDescent="0.25">
      <c r="G44" s="21">
        <v>40</v>
      </c>
      <c r="H44" s="21">
        <v>128.20410000000001</v>
      </c>
      <c r="I44" s="19">
        <v>0.29709999999999998</v>
      </c>
      <c r="J44" s="19"/>
      <c r="K44" s="19">
        <f>VLOOKUP(A44,G4:H134,2)</f>
        <v>58.574199999999998</v>
      </c>
      <c r="L44" s="19">
        <f>VLOOKUP(A44,G4:I134,3)</f>
        <v>0.4662</v>
      </c>
      <c r="M44" s="19"/>
      <c r="N44" s="19">
        <v>65.099999999999994</v>
      </c>
      <c r="O44" s="19">
        <v>128.19999999999999</v>
      </c>
      <c r="P44" s="19">
        <v>214.8</v>
      </c>
      <c r="Q44" s="19"/>
      <c r="R44" s="19">
        <f t="shared" si="1"/>
        <v>8.5098039215686256</v>
      </c>
      <c r="S44" s="19">
        <f t="shared" si="1"/>
        <v>16.75816993464052</v>
      </c>
      <c r="T44" s="19">
        <f t="shared" si="1"/>
        <v>28.078431372549019</v>
      </c>
    </row>
    <row r="45" spans="1:20" x14ac:dyDescent="0.25">
      <c r="G45" s="21">
        <v>41</v>
      </c>
      <c r="H45" s="21">
        <v>125.2615</v>
      </c>
      <c r="I45" s="19">
        <v>0.29780000000000001</v>
      </c>
      <c r="J45" s="19"/>
      <c r="K45" s="19">
        <f>VLOOKUP(A45,G4:H135,2)</f>
        <v>58.574199999999998</v>
      </c>
      <c r="L45" s="19">
        <f>VLOOKUP(A45,G4:I135,3)</f>
        <v>0.4662</v>
      </c>
      <c r="M45" s="19"/>
      <c r="N45" s="19">
        <v>63.5</v>
      </c>
      <c r="O45" s="19">
        <v>125.3</v>
      </c>
      <c r="P45" s="19">
        <v>210.1</v>
      </c>
      <c r="Q45" s="19"/>
      <c r="R45" s="19">
        <f t="shared" si="1"/>
        <v>8.3006535947712408</v>
      </c>
      <c r="S45" s="19">
        <f t="shared" si="1"/>
        <v>16.37908496732026</v>
      </c>
      <c r="T45" s="19">
        <f t="shared" si="1"/>
        <v>27.464052287581698</v>
      </c>
    </row>
    <row r="46" spans="1:20" x14ac:dyDescent="0.25">
      <c r="G46" s="21">
        <v>42</v>
      </c>
      <c r="H46" s="21">
        <v>122.7313</v>
      </c>
      <c r="I46" s="19">
        <v>0.29859999999999998</v>
      </c>
      <c r="J46" s="19"/>
      <c r="K46" s="19">
        <f>VLOOKUP(A46,G4:H136,2)</f>
        <v>58.574199999999998</v>
      </c>
      <c r="L46" s="19">
        <f>VLOOKUP(A46,G4:I136,3)</f>
        <v>0.4662</v>
      </c>
      <c r="M46" s="19"/>
      <c r="N46" s="19">
        <v>62.1</v>
      </c>
      <c r="O46" s="19">
        <v>122.7</v>
      </c>
      <c r="P46" s="19">
        <v>206.1</v>
      </c>
      <c r="Q46" s="19"/>
      <c r="R46" s="19">
        <f t="shared" si="1"/>
        <v>8.117647058823529</v>
      </c>
      <c r="S46" s="19">
        <f t="shared" si="1"/>
        <v>16.03921568627451</v>
      </c>
      <c r="T46" s="19">
        <f t="shared" si="1"/>
        <v>26.941176470588232</v>
      </c>
    </row>
    <row r="47" spans="1:20" x14ac:dyDescent="0.25">
      <c r="G47" s="21">
        <v>43</v>
      </c>
      <c r="H47" s="21">
        <v>120.70659999999999</v>
      </c>
      <c r="I47" s="19">
        <v>0.29949999999999999</v>
      </c>
      <c r="J47" s="19"/>
      <c r="K47" s="19">
        <f>VLOOKUP(A47,G4:H137,2)</f>
        <v>58.574199999999998</v>
      </c>
      <c r="L47" s="19">
        <f>VLOOKUP(A47,G4:I137,3)</f>
        <v>0.4662</v>
      </c>
      <c r="M47" s="19"/>
      <c r="N47" s="19">
        <v>60.9</v>
      </c>
      <c r="O47" s="19">
        <v>120.7</v>
      </c>
      <c r="P47" s="19">
        <v>203</v>
      </c>
      <c r="Q47" s="19"/>
      <c r="R47" s="19">
        <f t="shared" si="1"/>
        <v>7.9607843137254894</v>
      </c>
      <c r="S47" s="19">
        <f t="shared" si="1"/>
        <v>15.777777777777777</v>
      </c>
      <c r="T47" s="19">
        <f t="shared" si="1"/>
        <v>26.535947712418299</v>
      </c>
    </row>
    <row r="48" spans="1:20" x14ac:dyDescent="0.25">
      <c r="G48" s="21">
        <v>44</v>
      </c>
      <c r="H48" s="21">
        <v>119.0635</v>
      </c>
      <c r="I48" s="19">
        <v>0.30070000000000002</v>
      </c>
      <c r="J48" s="19"/>
      <c r="K48" s="19">
        <f>VLOOKUP(A48,G4:H138,2)</f>
        <v>58.574199999999998</v>
      </c>
      <c r="L48" s="19">
        <f>VLOOKUP(A48,G4:I138,3)</f>
        <v>0.4662</v>
      </c>
      <c r="M48" s="19"/>
      <c r="N48" s="19">
        <v>59.9</v>
      </c>
      <c r="O48" s="19">
        <v>119.1</v>
      </c>
      <c r="P48" s="19">
        <v>200.6</v>
      </c>
      <c r="Q48" s="19"/>
      <c r="R48" s="19">
        <f t="shared" si="1"/>
        <v>7.8300653594771239</v>
      </c>
      <c r="S48" s="19">
        <f t="shared" si="1"/>
        <v>15.56862745098039</v>
      </c>
      <c r="T48" s="19">
        <f t="shared" si="1"/>
        <v>26.222222222222221</v>
      </c>
    </row>
    <row r="49" spans="7:20" x14ac:dyDescent="0.25">
      <c r="G49" s="21">
        <v>45</v>
      </c>
      <c r="H49" s="21">
        <v>117.664</v>
      </c>
      <c r="I49" s="19">
        <v>0.30199999999999999</v>
      </c>
      <c r="J49" s="19"/>
      <c r="K49" s="19">
        <f>VLOOKUP(A49,G4:H139,2)</f>
        <v>58.574199999999998</v>
      </c>
      <c r="L49" s="19">
        <f>VLOOKUP(A49,G4:I139,3)</f>
        <v>0.4662</v>
      </c>
      <c r="M49" s="19"/>
      <c r="N49" s="19">
        <v>59</v>
      </c>
      <c r="O49" s="19">
        <v>117.7</v>
      </c>
      <c r="P49" s="19">
        <v>198.6</v>
      </c>
      <c r="Q49" s="19"/>
      <c r="R49" s="19">
        <f t="shared" si="1"/>
        <v>7.712418300653594</v>
      </c>
      <c r="S49" s="19">
        <f t="shared" si="1"/>
        <v>15.38562091503268</v>
      </c>
      <c r="T49" s="19">
        <f t="shared" si="1"/>
        <v>25.960784313725487</v>
      </c>
    </row>
    <row r="50" spans="7:20" x14ac:dyDescent="0.25">
      <c r="G50" s="21">
        <v>46</v>
      </c>
      <c r="H50" s="21">
        <v>116.3715</v>
      </c>
      <c r="I50" s="19">
        <v>0.30349999999999999</v>
      </c>
      <c r="J50" s="19"/>
      <c r="K50" s="19">
        <f>VLOOKUP(A50,G4:H140,2)</f>
        <v>58.574199999999998</v>
      </c>
      <c r="L50" s="19">
        <f>VLOOKUP(A50,G4:I140,3)</f>
        <v>0.4662</v>
      </c>
      <c r="M50" s="19"/>
      <c r="N50" s="19">
        <v>58.1</v>
      </c>
      <c r="O50" s="19">
        <v>116.4</v>
      </c>
      <c r="P50" s="19">
        <v>196.9</v>
      </c>
      <c r="Q50" s="19"/>
      <c r="R50" s="19">
        <f t="shared" si="1"/>
        <v>7.594771241830065</v>
      </c>
      <c r="S50" s="19">
        <f t="shared" si="1"/>
        <v>15.215686274509803</v>
      </c>
      <c r="T50" s="19">
        <f t="shared" si="1"/>
        <v>25.738562091503269</v>
      </c>
    </row>
    <row r="51" spans="7:20" x14ac:dyDescent="0.25">
      <c r="G51" s="21">
        <v>47</v>
      </c>
      <c r="H51" s="21">
        <v>115.1267</v>
      </c>
      <c r="I51" s="19">
        <v>0.30509999999999998</v>
      </c>
      <c r="J51" s="19"/>
      <c r="K51" s="19">
        <f>VLOOKUP(A51,G4:H141,2)</f>
        <v>58.574199999999998</v>
      </c>
      <c r="L51" s="19">
        <f>VLOOKUP(A51,G4:I141,3)</f>
        <v>0.4662</v>
      </c>
      <c r="M51" s="19"/>
      <c r="N51" s="19">
        <v>57.2</v>
      </c>
      <c r="O51" s="19">
        <v>115.1</v>
      </c>
      <c r="P51" s="19">
        <v>195.3</v>
      </c>
      <c r="Q51" s="19"/>
      <c r="R51" s="19">
        <f t="shared" si="1"/>
        <v>7.477124183006536</v>
      </c>
      <c r="S51" s="19">
        <f t="shared" si="1"/>
        <v>15.045751633986926</v>
      </c>
      <c r="T51" s="19">
        <f t="shared" si="1"/>
        <v>25.529411764705884</v>
      </c>
    </row>
    <row r="52" spans="7:20" x14ac:dyDescent="0.25">
      <c r="G52" s="21">
        <v>48</v>
      </c>
      <c r="H52" s="21">
        <v>113.9699</v>
      </c>
      <c r="I52" s="19">
        <v>0.30680000000000002</v>
      </c>
      <c r="J52" s="19"/>
      <c r="K52" s="19">
        <f>VLOOKUP(A52,G4:H142,2)</f>
        <v>58.574199999999998</v>
      </c>
      <c r="L52" s="19">
        <f>VLOOKUP(A52,G4:I142,3)</f>
        <v>0.4662</v>
      </c>
      <c r="M52" s="19"/>
      <c r="N52" s="19">
        <v>56.4</v>
      </c>
      <c r="O52" s="19">
        <v>114</v>
      </c>
      <c r="P52" s="19">
        <v>193.8</v>
      </c>
      <c r="Q52" s="19"/>
      <c r="R52" s="19">
        <f t="shared" si="1"/>
        <v>7.3725490196078427</v>
      </c>
      <c r="S52" s="19">
        <f t="shared" si="1"/>
        <v>14.901960784313724</v>
      </c>
      <c r="T52" s="19">
        <f t="shared" si="1"/>
        <v>25.333333333333332</v>
      </c>
    </row>
    <row r="53" spans="7:20" x14ac:dyDescent="0.25">
      <c r="G53" s="21">
        <v>49</v>
      </c>
      <c r="H53" s="21">
        <v>112.9479</v>
      </c>
      <c r="I53" s="19">
        <v>0.30869999999999997</v>
      </c>
      <c r="J53" s="19"/>
      <c r="K53" s="19">
        <f>VLOOKUP(A53,G4:H143,2)</f>
        <v>58.574199999999998</v>
      </c>
      <c r="L53" s="19">
        <f>VLOOKUP(A53,G4:I143,3)</f>
        <v>0.4662</v>
      </c>
      <c r="M53" s="19"/>
      <c r="N53" s="19">
        <v>55.6</v>
      </c>
      <c r="O53" s="19">
        <v>112.9</v>
      </c>
      <c r="P53" s="19">
        <v>192.6</v>
      </c>
      <c r="Q53" s="19"/>
      <c r="R53" s="19">
        <f t="shared" si="1"/>
        <v>7.2679738562091503</v>
      </c>
      <c r="S53" s="19">
        <f t="shared" si="1"/>
        <v>14.758169934640524</v>
      </c>
      <c r="T53" s="19">
        <f t="shared" si="1"/>
        <v>25.176470588235293</v>
      </c>
    </row>
    <row r="54" spans="7:20" x14ac:dyDescent="0.25">
      <c r="G54" s="21">
        <v>50</v>
      </c>
      <c r="H54" s="21">
        <v>112.1062</v>
      </c>
      <c r="I54" s="19">
        <v>0.31080000000000002</v>
      </c>
      <c r="J54" s="19"/>
      <c r="K54" s="19">
        <f>VLOOKUP(A54,G4:H144,2)</f>
        <v>58.574199999999998</v>
      </c>
      <c r="L54" s="19">
        <f>VLOOKUP(A54,G4:I144,3)</f>
        <v>0.4662</v>
      </c>
      <c r="M54" s="19"/>
      <c r="N54" s="19">
        <v>54.9</v>
      </c>
      <c r="O54" s="19">
        <v>112.1</v>
      </c>
      <c r="P54" s="19">
        <v>191.8</v>
      </c>
      <c r="Q54" s="19"/>
      <c r="R54" s="19">
        <f t="shared" si="1"/>
        <v>7.1764705882352935</v>
      </c>
      <c r="S54" s="19">
        <f t="shared" si="1"/>
        <v>14.65359477124183</v>
      </c>
      <c r="T54" s="19">
        <f t="shared" si="1"/>
        <v>25.071895424836601</v>
      </c>
    </row>
    <row r="55" spans="7:20" x14ac:dyDescent="0.25">
      <c r="G55" s="21">
        <v>51</v>
      </c>
      <c r="H55" s="21">
        <v>111.37350000000001</v>
      </c>
      <c r="I55" s="19">
        <v>0.31290000000000001</v>
      </c>
      <c r="J55" s="19"/>
      <c r="K55" s="19">
        <f>VLOOKUP(A55,G4:H145,2)</f>
        <v>58.574199999999998</v>
      </c>
      <c r="L55" s="19">
        <f>VLOOKUP(A55,G4:I145,3)</f>
        <v>0.4662</v>
      </c>
      <c r="M55" s="19"/>
      <c r="N55" s="19">
        <v>54.2</v>
      </c>
      <c r="O55" s="19">
        <v>111.4</v>
      </c>
      <c r="P55" s="19">
        <v>191.2</v>
      </c>
      <c r="Q55" s="19"/>
      <c r="R55" s="19">
        <f t="shared" si="1"/>
        <v>7.0849673202614376</v>
      </c>
      <c r="S55" s="19">
        <f t="shared" si="1"/>
        <v>14.562091503267974</v>
      </c>
      <c r="T55" s="19">
        <f t="shared" si="1"/>
        <v>24.993464052287578</v>
      </c>
    </row>
    <row r="56" spans="7:20" x14ac:dyDescent="0.25">
      <c r="G56" s="21">
        <v>52</v>
      </c>
      <c r="H56" s="21">
        <v>110.48090000000001</v>
      </c>
      <c r="I56" s="19">
        <v>0.31519999999999998</v>
      </c>
      <c r="J56" s="19"/>
      <c r="K56" s="19">
        <f>VLOOKUP(A56,G4:H146,2)</f>
        <v>58.574199999999998</v>
      </c>
      <c r="L56" s="19">
        <f>VLOOKUP(A56,G4:I146,3)</f>
        <v>0.4662</v>
      </c>
      <c r="M56" s="19"/>
      <c r="N56" s="19">
        <v>53.4</v>
      </c>
      <c r="O56" s="19">
        <v>110.5</v>
      </c>
      <c r="P56" s="19">
        <v>190.3</v>
      </c>
      <c r="Q56" s="19"/>
      <c r="R56" s="19">
        <f t="shared" si="1"/>
        <v>6.9803921568627443</v>
      </c>
      <c r="S56" s="19">
        <f t="shared" si="1"/>
        <v>14.444444444444445</v>
      </c>
      <c r="T56" s="19">
        <f t="shared" si="1"/>
        <v>24.875816993464053</v>
      </c>
    </row>
    <row r="57" spans="7:20" x14ac:dyDescent="0.25">
      <c r="G57" s="21">
        <v>53</v>
      </c>
      <c r="H57" s="21">
        <v>109.14</v>
      </c>
      <c r="I57" s="19">
        <v>0.3175</v>
      </c>
      <c r="J57" s="19"/>
      <c r="K57" s="19">
        <f>VLOOKUP(A57,G4:H147,2)</f>
        <v>58.574199999999998</v>
      </c>
      <c r="L57" s="19">
        <f>VLOOKUP(A57,G4:I147,3)</f>
        <v>0.4662</v>
      </c>
      <c r="M57" s="19"/>
      <c r="N57" s="19">
        <v>52.4</v>
      </c>
      <c r="O57" s="19">
        <v>109.1</v>
      </c>
      <c r="P57" s="19">
        <v>188.7</v>
      </c>
      <c r="Q57" s="19"/>
      <c r="R57" s="19">
        <f t="shared" si="1"/>
        <v>6.8496732026143787</v>
      </c>
      <c r="S57" s="19">
        <f t="shared" si="1"/>
        <v>14.261437908496731</v>
      </c>
      <c r="T57" s="19">
        <f t="shared" si="1"/>
        <v>24.666666666666664</v>
      </c>
    </row>
    <row r="58" spans="7:20" x14ac:dyDescent="0.25">
      <c r="G58" s="21">
        <v>54</v>
      </c>
      <c r="H58" s="21">
        <v>107.0715</v>
      </c>
      <c r="I58" s="19">
        <v>0.31990000000000002</v>
      </c>
      <c r="J58" s="19"/>
      <c r="K58" s="19">
        <f>VLOOKUP(A58,G4:H148,2)</f>
        <v>58.574199999999998</v>
      </c>
      <c r="L58" s="19">
        <f>VLOOKUP(A58,G4:I148,3)</f>
        <v>0.4662</v>
      </c>
      <c r="M58" s="19"/>
      <c r="N58" s="19">
        <v>51.1</v>
      </c>
      <c r="O58" s="19">
        <v>107.1</v>
      </c>
      <c r="P58" s="19">
        <v>185.8</v>
      </c>
      <c r="Q58" s="19"/>
      <c r="R58" s="19">
        <f t="shared" si="1"/>
        <v>6.6797385620915035</v>
      </c>
      <c r="S58" s="19">
        <f t="shared" si="1"/>
        <v>13.999999999999998</v>
      </c>
      <c r="T58" s="19">
        <f t="shared" si="1"/>
        <v>24.287581699346404</v>
      </c>
    </row>
    <row r="59" spans="7:20" x14ac:dyDescent="0.25">
      <c r="G59" s="21">
        <v>55</v>
      </c>
      <c r="H59" s="21">
        <v>104.339</v>
      </c>
      <c r="I59" s="19">
        <v>0.32240000000000002</v>
      </c>
      <c r="J59" s="19"/>
      <c r="K59" s="19">
        <f>VLOOKUP(A59,G4:H149,2)</f>
        <v>58.574199999999998</v>
      </c>
      <c r="L59" s="19">
        <f>VLOOKUP(A59,G4:I149,3)</f>
        <v>0.4662</v>
      </c>
      <c r="M59" s="19"/>
      <c r="N59" s="19">
        <v>49.5</v>
      </c>
      <c r="O59" s="19">
        <v>104.3</v>
      </c>
      <c r="P59" s="19">
        <v>181.7</v>
      </c>
      <c r="Q59" s="19"/>
      <c r="R59" s="19">
        <f t="shared" si="1"/>
        <v>6.4705882352941178</v>
      </c>
      <c r="S59" s="19">
        <f t="shared" si="1"/>
        <v>13.633986928104575</v>
      </c>
      <c r="T59" s="19">
        <f t="shared" si="1"/>
        <v>23.751633986928102</v>
      </c>
    </row>
    <row r="60" spans="7:20" x14ac:dyDescent="0.25">
      <c r="G60" s="21">
        <v>56</v>
      </c>
      <c r="H60" s="21">
        <v>101.45180000000001</v>
      </c>
      <c r="I60" s="19">
        <v>0.32500000000000001</v>
      </c>
      <c r="J60" s="19"/>
      <c r="K60" s="19">
        <f>VLOOKUP(A60,G4:H150,2)</f>
        <v>58.574199999999998</v>
      </c>
      <c r="L60" s="19">
        <f>VLOOKUP(A60,G4:I150,3)</f>
        <v>0.4662</v>
      </c>
      <c r="M60" s="19"/>
      <c r="N60" s="19">
        <v>47.7</v>
      </c>
      <c r="O60" s="19">
        <v>101.5</v>
      </c>
      <c r="P60" s="19">
        <v>177.4</v>
      </c>
      <c r="Q60" s="19"/>
      <c r="R60" s="19">
        <f t="shared" si="1"/>
        <v>6.2352941176470589</v>
      </c>
      <c r="S60" s="19">
        <f t="shared" si="1"/>
        <v>13.267973856209149</v>
      </c>
      <c r="T60" s="19">
        <f t="shared" si="1"/>
        <v>23.18954248366013</v>
      </c>
    </row>
    <row r="61" spans="7:20" x14ac:dyDescent="0.25">
      <c r="G61" s="21">
        <v>57</v>
      </c>
      <c r="H61" s="21">
        <v>98.948999999999998</v>
      </c>
      <c r="I61" s="19">
        <v>0.3276</v>
      </c>
      <c r="J61" s="19"/>
      <c r="K61" s="19">
        <f>VLOOKUP(A61,G4:H151,2)</f>
        <v>58.574199999999998</v>
      </c>
      <c r="L61" s="19">
        <f>VLOOKUP(A61,G4:I151,3)</f>
        <v>0.4662</v>
      </c>
      <c r="M61" s="19"/>
      <c r="N61" s="19">
        <v>46.2</v>
      </c>
      <c r="O61" s="19">
        <v>98.9</v>
      </c>
      <c r="P61" s="19">
        <v>173.7</v>
      </c>
      <c r="Q61" s="19"/>
      <c r="R61" s="19">
        <f t="shared" si="1"/>
        <v>6.0392156862745097</v>
      </c>
      <c r="S61" s="19">
        <f t="shared" si="1"/>
        <v>12.928104575163399</v>
      </c>
      <c r="T61" s="19">
        <f t="shared" si="1"/>
        <v>22.705882352941174</v>
      </c>
    </row>
    <row r="62" spans="7:20" x14ac:dyDescent="0.25">
      <c r="G62" s="21">
        <v>58</v>
      </c>
      <c r="H62" s="21">
        <v>97.347499999999997</v>
      </c>
      <c r="I62" s="19">
        <v>0.33029999999999998</v>
      </c>
      <c r="J62" s="19"/>
      <c r="K62" s="19">
        <f>VLOOKUP(A62,G4:H152,2)</f>
        <v>58.574199999999998</v>
      </c>
      <c r="L62" s="19">
        <f>VLOOKUP(A62,G4:I152,3)</f>
        <v>0.4662</v>
      </c>
      <c r="M62" s="19"/>
      <c r="N62" s="19">
        <v>45.2</v>
      </c>
      <c r="O62" s="19">
        <v>97.3</v>
      </c>
      <c r="P62" s="19">
        <v>171.6</v>
      </c>
      <c r="Q62" s="19"/>
      <c r="R62" s="19">
        <f t="shared" si="1"/>
        <v>5.9084967320261441</v>
      </c>
      <c r="S62" s="19">
        <f t="shared" si="1"/>
        <v>12.718954248366012</v>
      </c>
      <c r="T62" s="19">
        <f t="shared" si="1"/>
        <v>22.431372549019606</v>
      </c>
    </row>
    <row r="63" spans="7:20" x14ac:dyDescent="0.25">
      <c r="G63" s="21">
        <v>59</v>
      </c>
      <c r="H63" s="21">
        <v>96.655500000000004</v>
      </c>
      <c r="I63" s="19">
        <v>0.33289999999999997</v>
      </c>
      <c r="J63" s="19"/>
      <c r="K63" s="19">
        <f>VLOOKUP(A63,G4:H153,2)</f>
        <v>58.574199999999998</v>
      </c>
      <c r="L63" s="19">
        <f>VLOOKUP(A63,G4:I153,3)</f>
        <v>0.4662</v>
      </c>
      <c r="M63" s="19"/>
      <c r="N63" s="19">
        <v>44.5</v>
      </c>
      <c r="O63" s="19">
        <v>96.7</v>
      </c>
      <c r="P63" s="19">
        <v>171</v>
      </c>
      <c r="Q63" s="19"/>
      <c r="R63" s="19">
        <f t="shared" si="1"/>
        <v>5.8169934640522873</v>
      </c>
      <c r="S63" s="19">
        <f t="shared" si="1"/>
        <v>12.640522875816993</v>
      </c>
      <c r="T63" s="19">
        <f t="shared" si="1"/>
        <v>22.352941176470587</v>
      </c>
    </row>
    <row r="64" spans="7:20" x14ac:dyDescent="0.25">
      <c r="G64" s="21">
        <v>60</v>
      </c>
      <c r="H64" s="21">
        <v>96.372500000000002</v>
      </c>
      <c r="I64" s="19">
        <v>0.3357</v>
      </c>
      <c r="J64" s="19"/>
      <c r="K64" s="19">
        <f>VLOOKUP(A64,G4:H154,2)</f>
        <v>58.574199999999998</v>
      </c>
      <c r="L64" s="19">
        <f>VLOOKUP(A64,G4:I154,3)</f>
        <v>0.4662</v>
      </c>
      <c r="M64" s="19"/>
      <c r="N64" s="19">
        <v>44</v>
      </c>
      <c r="O64" s="19">
        <v>96.4</v>
      </c>
      <c r="P64" s="19">
        <v>171.2</v>
      </c>
      <c r="Q64" s="19"/>
      <c r="R64" s="19">
        <f t="shared" si="1"/>
        <v>5.7516339869281046</v>
      </c>
      <c r="S64" s="19">
        <f t="shared" si="1"/>
        <v>12.601307189542483</v>
      </c>
      <c r="T64" s="19">
        <f t="shared" si="1"/>
        <v>22.37908496732026</v>
      </c>
    </row>
    <row r="65" spans="7:20" x14ac:dyDescent="0.25">
      <c r="G65" s="21">
        <v>61</v>
      </c>
      <c r="H65" s="21">
        <v>95.975800000000007</v>
      </c>
      <c r="I65" s="19">
        <v>0.33839999999999998</v>
      </c>
      <c r="J65" s="19"/>
      <c r="K65" s="19">
        <f>VLOOKUP(A65,G4:H155,2)</f>
        <v>58.574199999999998</v>
      </c>
      <c r="L65" s="19">
        <f>VLOOKUP(A65,G4:I155,3)</f>
        <v>0.4662</v>
      </c>
      <c r="M65" s="19"/>
      <c r="N65" s="19">
        <v>43.5</v>
      </c>
      <c r="O65" s="19">
        <v>96</v>
      </c>
      <c r="P65" s="19">
        <v>171.2</v>
      </c>
      <c r="Q65" s="19"/>
      <c r="R65" s="19">
        <f t="shared" si="1"/>
        <v>5.6862745098039209</v>
      </c>
      <c r="S65" s="19">
        <f t="shared" si="1"/>
        <v>12.549019607843137</v>
      </c>
      <c r="T65" s="19">
        <f t="shared" si="1"/>
        <v>22.37908496732026</v>
      </c>
    </row>
    <row r="66" spans="7:20" x14ac:dyDescent="0.25">
      <c r="G66" s="21">
        <v>62</v>
      </c>
      <c r="H66" s="21">
        <v>94.953599999999994</v>
      </c>
      <c r="I66" s="19">
        <v>0.34110000000000001</v>
      </c>
      <c r="J66" s="19"/>
      <c r="K66" s="19">
        <f>VLOOKUP(A66,G4:H156,2)</f>
        <v>58.574199999999998</v>
      </c>
      <c r="L66" s="19">
        <f>VLOOKUP(A66,G4:I156,3)</f>
        <v>0.4662</v>
      </c>
      <c r="M66" s="19"/>
      <c r="N66" s="19">
        <v>42.7</v>
      </c>
      <c r="O66" s="19">
        <v>95</v>
      </c>
      <c r="P66" s="19">
        <v>170.1</v>
      </c>
      <c r="Q66" s="19"/>
      <c r="R66" s="19">
        <f t="shared" si="1"/>
        <v>5.5816993464052285</v>
      </c>
      <c r="S66" s="19">
        <f t="shared" si="1"/>
        <v>12.418300653594772</v>
      </c>
      <c r="T66" s="19">
        <f t="shared" si="1"/>
        <v>22.235294117647058</v>
      </c>
    </row>
    <row r="67" spans="7:20" x14ac:dyDescent="0.25">
      <c r="G67" s="21">
        <v>63</v>
      </c>
      <c r="H67" s="21">
        <v>93.223200000000006</v>
      </c>
      <c r="I67" s="19">
        <v>0.34379999999999999</v>
      </c>
      <c r="J67" s="19"/>
      <c r="K67" s="19">
        <f>VLOOKUP(A67,G4:H157,2)</f>
        <v>58.574199999999998</v>
      </c>
      <c r="L67" s="19">
        <f>VLOOKUP(A67,G4:I157,3)</f>
        <v>0.4662</v>
      </c>
      <c r="M67" s="19"/>
      <c r="N67" s="19">
        <v>41.6</v>
      </c>
      <c r="O67" s="19">
        <v>93.2</v>
      </c>
      <c r="P67" s="19">
        <v>167.7</v>
      </c>
      <c r="Q67" s="19"/>
      <c r="R67" s="19">
        <f t="shared" si="1"/>
        <v>5.4379084967320264</v>
      </c>
      <c r="S67" s="19">
        <f t="shared" si="1"/>
        <v>12.183006535947712</v>
      </c>
      <c r="T67" s="19">
        <f t="shared" si="1"/>
        <v>21.921568627450977</v>
      </c>
    </row>
    <row r="68" spans="7:20" x14ac:dyDescent="0.25">
      <c r="G68" s="21">
        <v>64</v>
      </c>
      <c r="H68" s="21">
        <v>91.258799999999994</v>
      </c>
      <c r="I68" s="19">
        <v>0.34660000000000002</v>
      </c>
      <c r="J68" s="19"/>
      <c r="K68" s="19">
        <f>VLOOKUP(A68,G4:H158,2)</f>
        <v>58.574199999999998</v>
      </c>
      <c r="L68" s="19">
        <f>VLOOKUP(A68,G4:I158,3)</f>
        <v>0.4662</v>
      </c>
      <c r="M68" s="19"/>
      <c r="N68" s="19">
        <v>40.4</v>
      </c>
      <c r="O68" s="19">
        <v>91.3</v>
      </c>
      <c r="P68" s="19">
        <v>164.8</v>
      </c>
      <c r="Q68" s="19"/>
      <c r="R68" s="19">
        <f t="shared" si="1"/>
        <v>5.2810457516339868</v>
      </c>
      <c r="S68" s="19">
        <f t="shared" si="1"/>
        <v>11.934640522875815</v>
      </c>
      <c r="T68" s="19">
        <f t="shared" si="1"/>
        <v>21.542483660130721</v>
      </c>
    </row>
    <row r="69" spans="7:20" x14ac:dyDescent="0.25">
      <c r="G69" s="21">
        <v>65</v>
      </c>
      <c r="H69" s="21">
        <v>89.571899999999999</v>
      </c>
      <c r="I69" s="19">
        <v>0.3493</v>
      </c>
      <c r="J69" s="19"/>
      <c r="K69" s="19">
        <f>VLOOKUP(A69,G4:H159,2)</f>
        <v>58.574199999999998</v>
      </c>
      <c r="L69" s="19">
        <f>VLOOKUP(A69,G4:I159,3)</f>
        <v>0.4662</v>
      </c>
      <c r="M69" s="19"/>
      <c r="N69" s="19">
        <v>39.4</v>
      </c>
      <c r="O69" s="19">
        <v>89.6</v>
      </c>
      <c r="P69" s="19">
        <v>162.4</v>
      </c>
      <c r="Q69" s="19"/>
      <c r="R69" s="19">
        <f t="shared" ref="R69:T94" si="2">N69/7.65</f>
        <v>5.1503267973856204</v>
      </c>
      <c r="S69" s="19">
        <f t="shared" si="2"/>
        <v>11.712418300653594</v>
      </c>
      <c r="T69" s="19">
        <f t="shared" si="2"/>
        <v>21.22875816993464</v>
      </c>
    </row>
    <row r="70" spans="7:20" x14ac:dyDescent="0.25">
      <c r="G70" s="21">
        <v>66</v>
      </c>
      <c r="H70" s="21">
        <v>88.655000000000001</v>
      </c>
      <c r="I70" s="19">
        <v>0.35199999999999998</v>
      </c>
      <c r="J70" s="19"/>
      <c r="K70" s="19">
        <f>VLOOKUP(A70,G4:H160,2)</f>
        <v>58.574199999999998</v>
      </c>
      <c r="L70" s="19">
        <f>VLOOKUP(A70,G4:I160,3)</f>
        <v>0.4662</v>
      </c>
      <c r="M70" s="19"/>
      <c r="N70" s="19">
        <v>38.700000000000003</v>
      </c>
      <c r="O70" s="19">
        <v>88.7</v>
      </c>
      <c r="P70" s="19">
        <v>161.4</v>
      </c>
      <c r="Q70" s="19"/>
      <c r="R70" s="19">
        <f t="shared" si="2"/>
        <v>5.0588235294117645</v>
      </c>
      <c r="S70" s="19">
        <f t="shared" si="2"/>
        <v>11.594771241830065</v>
      </c>
      <c r="T70" s="19">
        <f t="shared" si="2"/>
        <v>21.098039215686274</v>
      </c>
    </row>
    <row r="71" spans="7:20" x14ac:dyDescent="0.25">
      <c r="G71" s="21">
        <v>67</v>
      </c>
      <c r="H71" s="21">
        <v>88.567499999999995</v>
      </c>
      <c r="I71" s="19">
        <v>0.35460000000000003</v>
      </c>
      <c r="J71" s="19"/>
      <c r="K71" s="19">
        <f>VLOOKUP(A71,G4:H161,2)</f>
        <v>58.574199999999998</v>
      </c>
      <c r="L71" s="19">
        <f>VLOOKUP(A71,G4:I161,3)</f>
        <v>0.4662</v>
      </c>
      <c r="M71" s="19"/>
      <c r="N71" s="19">
        <v>38.299999999999997</v>
      </c>
      <c r="O71" s="19">
        <v>88.6</v>
      </c>
      <c r="P71" s="19">
        <v>161.9</v>
      </c>
      <c r="Q71" s="19"/>
      <c r="R71" s="19">
        <f t="shared" si="2"/>
        <v>5.0065359477124174</v>
      </c>
      <c r="S71" s="19">
        <f t="shared" si="2"/>
        <v>11.581699346405227</v>
      </c>
      <c r="T71" s="19">
        <f t="shared" si="2"/>
        <v>21.163398692810457</v>
      </c>
    </row>
    <row r="72" spans="7:20" x14ac:dyDescent="0.25">
      <c r="G72" s="21">
        <v>68</v>
      </c>
      <c r="H72" s="21">
        <v>88.9358</v>
      </c>
      <c r="I72" s="19">
        <v>0.35730000000000001</v>
      </c>
      <c r="J72" s="19"/>
      <c r="K72" s="19">
        <f>VLOOKUP(A72,G4:H162,2)</f>
        <v>58.574199999999998</v>
      </c>
      <c r="L72" s="19">
        <f>VLOOKUP(A72,G4:I162,3)</f>
        <v>0.4662</v>
      </c>
      <c r="M72" s="19"/>
      <c r="N72" s="19">
        <v>38.200000000000003</v>
      </c>
      <c r="O72" s="19">
        <v>88.9</v>
      </c>
      <c r="P72" s="19">
        <v>163.19999999999999</v>
      </c>
      <c r="Q72" s="19"/>
      <c r="R72" s="19">
        <f t="shared" si="2"/>
        <v>4.9934640522875817</v>
      </c>
      <c r="S72" s="19">
        <f t="shared" si="2"/>
        <v>11.620915032679738</v>
      </c>
      <c r="T72" s="19">
        <f t="shared" si="2"/>
        <v>21.333333333333332</v>
      </c>
    </row>
    <row r="73" spans="7:20" x14ac:dyDescent="0.25">
      <c r="G73" s="21">
        <v>69</v>
      </c>
      <c r="H73" s="21">
        <v>89.3673</v>
      </c>
      <c r="I73" s="19">
        <v>0.3599</v>
      </c>
      <c r="J73" s="19"/>
      <c r="K73" s="19">
        <f>VLOOKUP(A73,G4:H163,2)</f>
        <v>58.574199999999998</v>
      </c>
      <c r="L73" s="19">
        <f>VLOOKUP(A73,G4:I163,3)</f>
        <v>0.4662</v>
      </c>
      <c r="M73" s="19"/>
      <c r="N73" s="19">
        <v>38.1</v>
      </c>
      <c r="O73" s="19">
        <v>89.4</v>
      </c>
      <c r="P73" s="19">
        <v>164.6</v>
      </c>
      <c r="Q73" s="19"/>
      <c r="R73" s="19">
        <f t="shared" si="2"/>
        <v>4.9803921568627452</v>
      </c>
      <c r="S73" s="19">
        <f t="shared" si="2"/>
        <v>11.686274509803921</v>
      </c>
      <c r="T73" s="19">
        <f t="shared" si="2"/>
        <v>21.516339869281044</v>
      </c>
    </row>
    <row r="74" spans="7:20" x14ac:dyDescent="0.25">
      <c r="G74" s="21">
        <v>70</v>
      </c>
      <c r="H74" s="21">
        <v>89.480999999999995</v>
      </c>
      <c r="I74" s="19">
        <v>0.3624</v>
      </c>
      <c r="J74" s="19"/>
      <c r="K74" s="19">
        <f>VLOOKUP(A74,G4:H164,2)</f>
        <v>58.574199999999998</v>
      </c>
      <c r="L74" s="19">
        <f>VLOOKUP(A74,G4:I164,3)</f>
        <v>0.4662</v>
      </c>
      <c r="M74" s="19"/>
      <c r="N74" s="19">
        <v>37.9</v>
      </c>
      <c r="O74" s="19">
        <v>89.5</v>
      </c>
      <c r="P74" s="19">
        <v>165.5</v>
      </c>
      <c r="Q74" s="19"/>
      <c r="R74" s="19">
        <f t="shared" si="2"/>
        <v>4.9542483660130712</v>
      </c>
      <c r="S74" s="19">
        <f t="shared" si="2"/>
        <v>11.699346405228757</v>
      </c>
      <c r="T74" s="19">
        <f t="shared" si="2"/>
        <v>21.633986928104573</v>
      </c>
    </row>
    <row r="75" spans="7:20" x14ac:dyDescent="0.25">
      <c r="G75" s="21">
        <v>71</v>
      </c>
      <c r="H75" s="19">
        <v>89.162999999999997</v>
      </c>
      <c r="I75" s="19">
        <v>0.36499999999999999</v>
      </c>
      <c r="J75" s="19"/>
      <c r="K75" s="19">
        <f>VLOOKUP(A75,G4:H165,2)</f>
        <v>58.574199999999998</v>
      </c>
      <c r="L75" s="19">
        <f>VLOOKUP(A75,G4:I165,3)</f>
        <v>0.4662</v>
      </c>
      <c r="M75" s="19"/>
      <c r="N75" s="19">
        <v>37.5</v>
      </c>
      <c r="O75" s="19">
        <v>89.2</v>
      </c>
      <c r="P75" s="19">
        <v>165.5</v>
      </c>
      <c r="Q75" s="19"/>
      <c r="R75" s="19">
        <f>N75/7.65</f>
        <v>4.901960784313725</v>
      </c>
      <c r="S75" s="19">
        <f>O75/7.65</f>
        <v>11.660130718954248</v>
      </c>
      <c r="T75" s="19">
        <f>P75/7.65</f>
        <v>21.633986928104573</v>
      </c>
    </row>
    <row r="76" spans="7:20" x14ac:dyDescent="0.25">
      <c r="G76" s="21">
        <v>72</v>
      </c>
      <c r="H76" s="19">
        <v>88.566199999999995</v>
      </c>
      <c r="I76" s="19">
        <v>0.36749999999999999</v>
      </c>
      <c r="J76" s="19"/>
      <c r="K76" s="19">
        <f>VLOOKUP(A76,G4:H166,2)</f>
        <v>58.574199999999998</v>
      </c>
      <c r="L76" s="19">
        <f>VLOOKUP(A76,G4:I166,3)</f>
        <v>0.4662</v>
      </c>
      <c r="M76" s="19"/>
      <c r="N76" s="19">
        <v>36.9</v>
      </c>
      <c r="O76" s="19">
        <v>88.6</v>
      </c>
      <c r="P76" s="19">
        <v>165</v>
      </c>
      <c r="Q76" s="19"/>
      <c r="R76" s="19">
        <f t="shared" si="2"/>
        <v>4.8235294117647056</v>
      </c>
      <c r="S76" s="19">
        <f t="shared" si="2"/>
        <v>11.581699346405227</v>
      </c>
      <c r="T76" s="19">
        <f t="shared" si="2"/>
        <v>21.56862745098039</v>
      </c>
    </row>
    <row r="77" spans="7:20" x14ac:dyDescent="0.25">
      <c r="G77" s="21">
        <v>73</v>
      </c>
      <c r="H77" s="19">
        <v>87.855400000000003</v>
      </c>
      <c r="I77" s="19">
        <v>0.37</v>
      </c>
      <c r="J77" s="19"/>
      <c r="K77" s="19">
        <f>VLOOKUP(A77,G4:H167,2)</f>
        <v>58.574199999999998</v>
      </c>
      <c r="L77" s="19">
        <f>VLOOKUP(A77,G4:I167,3)</f>
        <v>0.4662</v>
      </c>
      <c r="M77" s="19"/>
      <c r="N77" s="19">
        <v>36.4</v>
      </c>
      <c r="O77" s="19">
        <v>87.9</v>
      </c>
      <c r="P77" s="19">
        <v>164.3</v>
      </c>
      <c r="Q77" s="19"/>
      <c r="R77" s="19">
        <f t="shared" si="2"/>
        <v>4.7581699346405228</v>
      </c>
      <c r="S77" s="19">
        <f t="shared" si="2"/>
        <v>11.490196078431373</v>
      </c>
      <c r="T77" s="19">
        <f t="shared" si="2"/>
        <v>21.477124183006538</v>
      </c>
    </row>
    <row r="78" spans="7:20" x14ac:dyDescent="0.25">
      <c r="G78" s="21">
        <v>74</v>
      </c>
      <c r="H78" s="19">
        <v>87.1952</v>
      </c>
      <c r="I78" s="19">
        <v>0.3725</v>
      </c>
      <c r="J78" s="19"/>
      <c r="K78" s="19">
        <f>VLOOKUP(A78,G4:H168,2)</f>
        <v>58.574199999999998</v>
      </c>
      <c r="L78" s="19">
        <f>VLOOKUP(A78,G4:I168,3)</f>
        <v>0.4662</v>
      </c>
      <c r="M78" s="19"/>
      <c r="N78" s="19">
        <v>35.799999999999997</v>
      </c>
      <c r="O78" s="19">
        <v>87.2</v>
      </c>
      <c r="P78" s="19">
        <v>163.6</v>
      </c>
      <c r="Q78" s="19"/>
      <c r="R78" s="19">
        <f t="shared" si="2"/>
        <v>4.6797385620915026</v>
      </c>
      <c r="S78" s="19">
        <f t="shared" si="2"/>
        <v>11.398692810457517</v>
      </c>
      <c r="T78" s="19">
        <f t="shared" si="2"/>
        <v>21.385620915032678</v>
      </c>
    </row>
    <row r="79" spans="7:20" x14ac:dyDescent="0.25">
      <c r="G79" s="19">
        <v>75</v>
      </c>
      <c r="H79" s="19">
        <v>86.745999999999995</v>
      </c>
      <c r="I79" s="19">
        <v>0.375</v>
      </c>
      <c r="J79" s="19"/>
      <c r="K79" s="19">
        <f>VLOOKUP(A79,G4:H169,2)</f>
        <v>58.574199999999998</v>
      </c>
      <c r="L79" s="19">
        <f>VLOOKUP(A79,G4:I169,3)</f>
        <v>0.4662</v>
      </c>
      <c r="M79" s="19"/>
      <c r="N79" s="19">
        <v>35.4</v>
      </c>
      <c r="O79" s="19">
        <v>86.7</v>
      </c>
      <c r="P79" s="19">
        <v>163.4</v>
      </c>
      <c r="Q79" s="19"/>
      <c r="R79" s="19">
        <f t="shared" si="2"/>
        <v>4.6274509803921564</v>
      </c>
      <c r="S79" s="19">
        <f t="shared" si="2"/>
        <v>11.333333333333334</v>
      </c>
      <c r="T79" s="19">
        <f t="shared" si="2"/>
        <v>21.359477124183005</v>
      </c>
    </row>
    <row r="80" spans="7:20" x14ac:dyDescent="0.25">
      <c r="G80" s="21">
        <v>76</v>
      </c>
      <c r="H80" s="19">
        <v>86.568399999999997</v>
      </c>
      <c r="I80" s="19">
        <v>0.37740000000000001</v>
      </c>
      <c r="J80" s="19"/>
      <c r="K80" s="19">
        <f>VLOOKUP(A80,G4:H170,2)</f>
        <v>58.574199999999998</v>
      </c>
      <c r="L80" s="19">
        <f>VLOOKUP(A80,G4:I170,3)</f>
        <v>0.4662</v>
      </c>
      <c r="M80" s="19"/>
      <c r="N80" s="19">
        <v>35.1</v>
      </c>
      <c r="O80" s="19">
        <v>86.6</v>
      </c>
      <c r="P80" s="19">
        <v>163.69999999999999</v>
      </c>
      <c r="Q80" s="19"/>
      <c r="R80" s="19">
        <f t="shared" si="2"/>
        <v>4.5882352941176467</v>
      </c>
      <c r="S80" s="19">
        <f t="shared" si="2"/>
        <v>11.320261437908496</v>
      </c>
      <c r="T80" s="19">
        <f t="shared" si="2"/>
        <v>21.398692810457515</v>
      </c>
    </row>
    <row r="81" spans="7:20" x14ac:dyDescent="0.25">
      <c r="G81" s="19">
        <v>77</v>
      </c>
      <c r="H81" s="19">
        <v>86.623199999999997</v>
      </c>
      <c r="I81" s="19">
        <v>0.37990000000000002</v>
      </c>
      <c r="J81" s="19"/>
      <c r="K81" s="19">
        <f>VLOOKUP(A81,G4:H171,2)</f>
        <v>58.574199999999998</v>
      </c>
      <c r="L81" s="19">
        <f>VLOOKUP(A81,G4:I171,3)</f>
        <v>0.4662</v>
      </c>
      <c r="M81" s="19"/>
      <c r="N81" s="19">
        <v>34.799999999999997</v>
      </c>
      <c r="O81" s="19">
        <v>86.6</v>
      </c>
      <c r="P81" s="19">
        <v>164.3</v>
      </c>
      <c r="Q81" s="19"/>
      <c r="R81" s="19">
        <f t="shared" si="2"/>
        <v>4.5490196078431371</v>
      </c>
      <c r="S81" s="19">
        <f t="shared" si="2"/>
        <v>11.320261437908496</v>
      </c>
      <c r="T81" s="19">
        <f t="shared" si="2"/>
        <v>21.477124183006538</v>
      </c>
    </row>
    <row r="82" spans="7:20" x14ac:dyDescent="0.25">
      <c r="G82" s="21">
        <v>78</v>
      </c>
      <c r="H82" s="19">
        <v>86.866900000000001</v>
      </c>
      <c r="I82" s="19">
        <v>0.38229999999999997</v>
      </c>
      <c r="J82" s="19"/>
      <c r="K82" s="19">
        <f>VLOOKUP(A82,G4:H172,2)</f>
        <v>58.574199999999998</v>
      </c>
      <c r="L82" s="19">
        <f>VLOOKUP(A82,G4:I172,3)</f>
        <v>0.4662</v>
      </c>
      <c r="M82" s="19"/>
      <c r="N82" s="19">
        <v>34.700000000000003</v>
      </c>
      <c r="O82" s="19">
        <v>86.9</v>
      </c>
      <c r="P82" s="19">
        <v>165.4</v>
      </c>
      <c r="Q82" s="19"/>
      <c r="R82" s="19">
        <f t="shared" si="2"/>
        <v>4.5359477124183005</v>
      </c>
      <c r="S82" s="19">
        <f t="shared" si="2"/>
        <v>11.359477124183007</v>
      </c>
      <c r="T82" s="19">
        <f t="shared" si="2"/>
        <v>21.62091503267974</v>
      </c>
    </row>
    <row r="83" spans="7:20" x14ac:dyDescent="0.25">
      <c r="G83" s="21">
        <v>79</v>
      </c>
      <c r="H83" s="19">
        <v>87.256200000000007</v>
      </c>
      <c r="I83" s="19">
        <v>0.38479999999999998</v>
      </c>
      <c r="J83" s="19"/>
      <c r="K83" s="19">
        <f>VLOOKUP(A83,G4:H173,2)</f>
        <v>58.574199999999998</v>
      </c>
      <c r="L83" s="19">
        <f>VLOOKUP(A83,G4:I173,3)</f>
        <v>0.4662</v>
      </c>
      <c r="M83" s="19"/>
      <c r="N83" s="19">
        <v>34.6</v>
      </c>
      <c r="O83" s="19">
        <v>87.3</v>
      </c>
      <c r="P83" s="19">
        <v>166.7</v>
      </c>
      <c r="Q83" s="19"/>
      <c r="R83" s="19">
        <f t="shared" si="2"/>
        <v>4.522875816993464</v>
      </c>
      <c r="S83" s="19">
        <f t="shared" si="2"/>
        <v>11.411764705882351</v>
      </c>
      <c r="T83" s="19">
        <f t="shared" si="2"/>
        <v>21.790849673202612</v>
      </c>
    </row>
    <row r="84" spans="7:20" x14ac:dyDescent="0.25">
      <c r="G84" s="21">
        <v>80</v>
      </c>
      <c r="H84" s="19">
        <v>87.747399999999999</v>
      </c>
      <c r="I84" s="19">
        <v>0.38719999999999999</v>
      </c>
      <c r="J84" s="19"/>
      <c r="K84" s="19">
        <f>VLOOKUP(A84,G4:H174,2)</f>
        <v>58.574199999999998</v>
      </c>
      <c r="L84" s="19">
        <f>VLOOKUP(A84,G4:I174,3)</f>
        <v>0.4662</v>
      </c>
      <c r="M84" s="19"/>
      <c r="N84" s="19">
        <v>34.5</v>
      </c>
      <c r="O84" s="19">
        <v>87.7</v>
      </c>
      <c r="P84" s="19">
        <v>168.3</v>
      </c>
      <c r="Q84" s="19"/>
      <c r="R84" s="19">
        <f t="shared" si="2"/>
        <v>4.5098039215686274</v>
      </c>
      <c r="S84" s="19">
        <f t="shared" si="2"/>
        <v>11.464052287581699</v>
      </c>
      <c r="T84" s="19">
        <f t="shared" si="2"/>
        <v>22</v>
      </c>
    </row>
    <row r="85" spans="7:20" x14ac:dyDescent="0.25">
      <c r="G85" s="21">
        <v>81</v>
      </c>
      <c r="H85" s="19">
        <v>88.297300000000007</v>
      </c>
      <c r="I85" s="19">
        <v>0.38969999999999999</v>
      </c>
      <c r="J85" s="19"/>
      <c r="K85" s="19">
        <f>VLOOKUP(A85,G4:H175,2)</f>
        <v>58.574199999999998</v>
      </c>
      <c r="L85" s="19">
        <f>VLOOKUP(A85,G4:I175,3)</f>
        <v>0.4662</v>
      </c>
      <c r="M85" s="19"/>
      <c r="N85" s="19">
        <v>34.5</v>
      </c>
      <c r="O85" s="19">
        <v>88.3</v>
      </c>
      <c r="P85" s="19">
        <v>169.9</v>
      </c>
      <c r="Q85" s="19"/>
      <c r="R85" s="19">
        <f t="shared" si="2"/>
        <v>4.5098039215686274</v>
      </c>
      <c r="S85" s="19">
        <f t="shared" si="2"/>
        <v>11.542483660130719</v>
      </c>
      <c r="T85" s="19">
        <f t="shared" si="2"/>
        <v>22.209150326797385</v>
      </c>
    </row>
    <row r="86" spans="7:20" x14ac:dyDescent="0.25">
      <c r="G86" s="21">
        <v>82</v>
      </c>
      <c r="H86" s="19">
        <v>88.862300000000005</v>
      </c>
      <c r="I86" s="19">
        <v>0.3921</v>
      </c>
      <c r="J86" s="19"/>
      <c r="K86" s="19">
        <f>VLOOKUP(A86,G4:H176,2)</f>
        <v>58.574199999999998</v>
      </c>
      <c r="L86" s="19">
        <f>VLOOKUP(A86,G4:I176,3)</f>
        <v>0.4662</v>
      </c>
      <c r="M86" s="19"/>
      <c r="N86" s="19">
        <v>34.4</v>
      </c>
      <c r="O86" s="19">
        <v>88.9</v>
      </c>
      <c r="P86" s="19">
        <v>171.6</v>
      </c>
      <c r="Q86" s="19"/>
      <c r="R86" s="19">
        <f t="shared" si="2"/>
        <v>4.4967320261437909</v>
      </c>
      <c r="S86" s="19">
        <f t="shared" si="2"/>
        <v>11.620915032679738</v>
      </c>
      <c r="T86" s="19">
        <f t="shared" si="2"/>
        <v>22.431372549019606</v>
      </c>
    </row>
    <row r="87" spans="7:20" x14ac:dyDescent="0.25">
      <c r="G87" s="21">
        <v>83</v>
      </c>
      <c r="H87" s="19">
        <v>89.398899999999998</v>
      </c>
      <c r="I87" s="19">
        <v>0.39450000000000002</v>
      </c>
      <c r="J87" s="19"/>
      <c r="K87" s="19">
        <f>VLOOKUP(A87,G4:H177,2)</f>
        <v>58.574199999999998</v>
      </c>
      <c r="L87" s="19">
        <f>VLOOKUP(A87,G4:I177,3)</f>
        <v>0.4662</v>
      </c>
      <c r="M87" s="19"/>
      <c r="N87" s="19">
        <v>34.4</v>
      </c>
      <c r="O87" s="19">
        <v>89.4</v>
      </c>
      <c r="P87" s="19">
        <v>173.3</v>
      </c>
      <c r="Q87" s="19"/>
      <c r="R87" s="19">
        <f t="shared" si="2"/>
        <v>4.4967320261437909</v>
      </c>
      <c r="S87" s="19">
        <f t="shared" si="2"/>
        <v>11.686274509803921</v>
      </c>
      <c r="T87" s="19">
        <f t="shared" si="2"/>
        <v>22.653594771241831</v>
      </c>
    </row>
    <row r="88" spans="7:20" x14ac:dyDescent="0.25">
      <c r="G88" s="21">
        <v>84</v>
      </c>
      <c r="H88" s="19">
        <v>89.863600000000005</v>
      </c>
      <c r="I88" s="19">
        <v>0.39689999999999998</v>
      </c>
      <c r="J88" s="19"/>
      <c r="K88" s="19">
        <f>VLOOKUP(A88,G4:H178,2)</f>
        <v>58.574199999999998</v>
      </c>
      <c r="L88" s="19">
        <f>VLOOKUP(A88,G4:I178,3)</f>
        <v>0.4662</v>
      </c>
      <c r="M88" s="19"/>
      <c r="N88" s="19">
        <v>34.299999999999997</v>
      </c>
      <c r="O88" s="19">
        <v>89.9</v>
      </c>
      <c r="P88" s="19">
        <v>174.8</v>
      </c>
      <c r="Q88" s="19"/>
      <c r="R88" s="19">
        <f t="shared" si="2"/>
        <v>4.4836601307189534</v>
      </c>
      <c r="S88" s="19">
        <f t="shared" si="2"/>
        <v>11.751633986928105</v>
      </c>
      <c r="T88" s="19">
        <f t="shared" si="2"/>
        <v>22.84967320261438</v>
      </c>
    </row>
    <row r="89" spans="7:20" x14ac:dyDescent="0.25">
      <c r="G89" s="21">
        <v>85</v>
      </c>
      <c r="H89" s="19">
        <v>90.213099999999997</v>
      </c>
      <c r="I89" s="19">
        <v>0.39939999999999998</v>
      </c>
      <c r="J89" s="19"/>
      <c r="K89" s="19">
        <f>VLOOKUP(A89,G4:H179,2)</f>
        <v>58.574199999999998</v>
      </c>
      <c r="L89" s="19">
        <f>VLOOKUP(A89,G4:I179,3)</f>
        <v>0.4662</v>
      </c>
      <c r="M89" s="19"/>
      <c r="N89" s="19">
        <v>34.200000000000003</v>
      </c>
      <c r="O89" s="19">
        <v>90.2</v>
      </c>
      <c r="P89" s="19">
        <v>176.1</v>
      </c>
      <c r="Q89" s="19"/>
      <c r="R89" s="19">
        <f t="shared" si="2"/>
        <v>4.4705882352941178</v>
      </c>
      <c r="S89" s="19">
        <f t="shared" si="2"/>
        <v>11.790849673202613</v>
      </c>
      <c r="T89" s="19">
        <f t="shared" si="2"/>
        <v>23.019607843137255</v>
      </c>
    </row>
    <row r="90" spans="7:20" x14ac:dyDescent="0.25">
      <c r="G90" s="21">
        <v>86</v>
      </c>
      <c r="H90" s="19">
        <v>90.403899999999993</v>
      </c>
      <c r="I90" s="19">
        <v>0.40179999999999999</v>
      </c>
      <c r="J90" s="19"/>
      <c r="K90" s="19">
        <f>VLOOKUP(A90,G4:H180,2)</f>
        <v>58.574199999999998</v>
      </c>
      <c r="L90" s="19">
        <f>VLOOKUP(A90,G4:I180,3)</f>
        <v>0.4662</v>
      </c>
      <c r="M90" s="19"/>
      <c r="N90" s="19">
        <v>34</v>
      </c>
      <c r="O90" s="19">
        <v>90.4</v>
      </c>
      <c r="P90" s="19">
        <v>177</v>
      </c>
      <c r="Q90" s="19"/>
      <c r="R90" s="19">
        <f t="shared" si="2"/>
        <v>4.4444444444444446</v>
      </c>
      <c r="S90" s="19">
        <f t="shared" si="2"/>
        <v>11.816993464052288</v>
      </c>
      <c r="T90" s="19">
        <f t="shared" si="2"/>
        <v>23.137254901960784</v>
      </c>
    </row>
    <row r="91" spans="7:20" x14ac:dyDescent="0.25">
      <c r="G91" s="21">
        <v>87</v>
      </c>
      <c r="H91" s="19">
        <v>90.392399999999995</v>
      </c>
      <c r="I91" s="19">
        <v>0.4042</v>
      </c>
      <c r="J91" s="19"/>
      <c r="K91" s="19">
        <f>VLOOKUP(A91,G4:H181,2)</f>
        <v>58.574199999999998</v>
      </c>
      <c r="L91" s="19">
        <f>VLOOKUP(A91,G4:I181,3)</f>
        <v>0.4662</v>
      </c>
      <c r="M91" s="19"/>
      <c r="N91" s="19">
        <v>33.799999999999997</v>
      </c>
      <c r="O91" s="19">
        <v>90.4</v>
      </c>
      <c r="P91" s="19">
        <v>177.6</v>
      </c>
      <c r="Q91" s="19"/>
      <c r="R91" s="19">
        <f t="shared" si="2"/>
        <v>4.4183006535947706</v>
      </c>
      <c r="S91" s="19">
        <f t="shared" si="2"/>
        <v>11.816993464052288</v>
      </c>
      <c r="T91" s="19">
        <f t="shared" si="2"/>
        <v>23.215686274509803</v>
      </c>
    </row>
    <row r="92" spans="7:20" x14ac:dyDescent="0.25">
      <c r="G92" s="21">
        <v>88</v>
      </c>
      <c r="H92" s="19">
        <v>90.135199999999998</v>
      </c>
      <c r="I92" s="19">
        <v>0.40660000000000002</v>
      </c>
      <c r="J92" s="19"/>
      <c r="K92" s="19">
        <f>VLOOKUP(A92,G4:H182,2)</f>
        <v>58.574199999999998</v>
      </c>
      <c r="L92" s="19">
        <f>VLOOKUP(A92,G4:I182,3)</f>
        <v>0.4662</v>
      </c>
      <c r="M92" s="19"/>
      <c r="N92" s="19">
        <v>33.4</v>
      </c>
      <c r="O92" s="19">
        <v>90.1</v>
      </c>
      <c r="P92" s="19">
        <v>177.8</v>
      </c>
      <c r="Q92" s="19"/>
      <c r="R92" s="19">
        <f t="shared" si="2"/>
        <v>4.3660130718954244</v>
      </c>
      <c r="S92" s="19">
        <f t="shared" si="2"/>
        <v>11.777777777777777</v>
      </c>
      <c r="T92" s="19">
        <f t="shared" si="2"/>
        <v>23.241830065359476</v>
      </c>
    </row>
    <row r="93" spans="7:20" x14ac:dyDescent="0.25">
      <c r="G93" s="21">
        <v>89</v>
      </c>
      <c r="H93" s="19">
        <v>89.588899999999995</v>
      </c>
      <c r="I93" s="19">
        <v>0.40910000000000002</v>
      </c>
      <c r="J93" s="19"/>
      <c r="K93" s="19">
        <f>VLOOKUP(A93,G4:H183,2)</f>
        <v>58.574199999999998</v>
      </c>
      <c r="L93" s="19">
        <f>VLOOKUP(A93,G4:I183,3)</f>
        <v>0.4662</v>
      </c>
      <c r="M93" s="19"/>
      <c r="N93" s="19">
        <v>33</v>
      </c>
      <c r="O93" s="19">
        <v>89.6</v>
      </c>
      <c r="P93" s="19">
        <v>177.3</v>
      </c>
      <c r="Q93" s="19"/>
      <c r="R93" s="19">
        <f t="shared" si="2"/>
        <v>4.3137254901960782</v>
      </c>
      <c r="S93" s="19">
        <f t="shared" si="2"/>
        <v>11.712418300653594</v>
      </c>
      <c r="T93" s="19">
        <f t="shared" si="2"/>
        <v>23.176470588235293</v>
      </c>
    </row>
    <row r="94" spans="7:20" x14ac:dyDescent="0.25">
      <c r="G94" s="21">
        <v>90</v>
      </c>
      <c r="H94" s="19">
        <v>88.71</v>
      </c>
      <c r="I94" s="19">
        <v>0.41149999999999998</v>
      </c>
      <c r="J94" s="19"/>
      <c r="K94" s="19">
        <f>VLOOKUP(A94,G4:H184,2)</f>
        <v>58.574199999999998</v>
      </c>
      <c r="L94" s="19">
        <f>VLOOKUP(A94,G4:I184,3)</f>
        <v>0.4662</v>
      </c>
      <c r="M94" s="19"/>
      <c r="N94" s="19">
        <v>32.4</v>
      </c>
      <c r="O94" s="19">
        <v>88.7</v>
      </c>
      <c r="P94" s="19">
        <v>176.2</v>
      </c>
      <c r="Q94" s="19"/>
      <c r="R94" s="19">
        <f t="shared" si="2"/>
        <v>4.2352941176470589</v>
      </c>
      <c r="S94" s="19">
        <f t="shared" si="2"/>
        <v>11.594771241830065</v>
      </c>
      <c r="T94" s="19">
        <f t="shared" si="2"/>
        <v>23.032679738562088</v>
      </c>
    </row>
    <row r="95" spans="7:20" x14ac:dyDescent="0.25"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</row>
    <row r="96" spans="7:20" x14ac:dyDescent="0.25"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</row>
    <row r="97" spans="7:20" x14ac:dyDescent="0.25">
      <c r="G97" s="19"/>
      <c r="H97" s="19"/>
      <c r="I97" s="19"/>
      <c r="J97" s="19"/>
      <c r="K97" s="19"/>
      <c r="L97" s="20" t="s">
        <v>5</v>
      </c>
      <c r="M97" s="19"/>
      <c r="N97" s="19"/>
      <c r="O97" s="19"/>
      <c r="P97" s="19"/>
      <c r="Q97" s="19"/>
      <c r="R97" s="19"/>
      <c r="S97" s="19"/>
      <c r="T97" s="19"/>
    </row>
    <row r="98" spans="7:20" x14ac:dyDescent="0.25">
      <c r="G98" s="19"/>
      <c r="H98" s="19"/>
      <c r="I98" s="19"/>
      <c r="J98" s="19"/>
      <c r="K98" s="19" t="s">
        <v>24</v>
      </c>
      <c r="L98" s="19">
        <v>0.45950000000000002</v>
      </c>
      <c r="M98" s="19"/>
      <c r="N98" s="19"/>
      <c r="O98" s="19"/>
      <c r="P98" s="19"/>
      <c r="Q98" s="19"/>
      <c r="R98" s="19"/>
      <c r="S98" s="19"/>
      <c r="T98" s="19"/>
    </row>
  </sheetData>
  <sheetProtection password="CD7B" sheet="1" objects="1" scenarios="1" selectLockedCells="1"/>
  <pageMargins left="0.7" right="0.7" top="0.75" bottom="0.75" header="0.3" footer="0.3"/>
  <pageSetup paperSize="9" scale="32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showGridLines="0" showRowColHeaders="0" workbookViewId="0">
      <selection activeCell="E28" sqref="E28"/>
    </sheetView>
  </sheetViews>
  <sheetFormatPr defaultRowHeight="15" x14ac:dyDescent="0.25"/>
  <cols>
    <col min="2" max="2" width="15.5703125" customWidth="1"/>
    <col min="3" max="3" width="25" customWidth="1"/>
    <col min="4" max="4" width="10.28515625" customWidth="1"/>
    <col min="5" max="5" width="9.85546875" customWidth="1"/>
    <col min="6" max="6" width="11.85546875" customWidth="1"/>
    <col min="7" max="7" width="11.140625" customWidth="1"/>
    <col min="8" max="8" width="13.5703125" customWidth="1"/>
  </cols>
  <sheetData>
    <row r="1" spans="1:8" ht="28.5" x14ac:dyDescent="0.45">
      <c r="A1" s="12" t="s">
        <v>25</v>
      </c>
    </row>
    <row r="2" spans="1:8" ht="29.25" thickBot="1" x14ac:dyDescent="0.5">
      <c r="A2" s="12"/>
    </row>
    <row r="3" spans="1:8" ht="29.25" thickBot="1" x14ac:dyDescent="0.5">
      <c r="B3" s="28"/>
      <c r="C3" s="28"/>
      <c r="D3" s="32" t="s">
        <v>51</v>
      </c>
      <c r="E3" s="32"/>
      <c r="F3" s="32"/>
      <c r="G3" s="32"/>
      <c r="H3" s="32"/>
    </row>
    <row r="4" spans="1:8" ht="24" thickBot="1" x14ac:dyDescent="0.4">
      <c r="B4" s="27" t="s">
        <v>29</v>
      </c>
      <c r="C4" s="27" t="s">
        <v>30</v>
      </c>
      <c r="D4" s="25">
        <v>2.5000000000000001E-2</v>
      </c>
      <c r="E4" s="26">
        <v>0.25</v>
      </c>
      <c r="F4" s="26">
        <v>0.5</v>
      </c>
      <c r="G4" s="26">
        <v>0.75</v>
      </c>
      <c r="H4" s="25">
        <v>0.97499999999999998</v>
      </c>
    </row>
    <row r="5" spans="1:8" ht="18.75" x14ac:dyDescent="0.3">
      <c r="B5" s="29" t="s">
        <v>31</v>
      </c>
      <c r="C5" s="29"/>
      <c r="D5" s="29"/>
      <c r="E5" s="29"/>
      <c r="F5" s="29"/>
      <c r="G5" s="29"/>
      <c r="H5" s="29"/>
    </row>
    <row r="6" spans="1:8" ht="18.75" x14ac:dyDescent="0.3">
      <c r="B6" s="30" t="s">
        <v>32</v>
      </c>
      <c r="C6" s="31" t="s">
        <v>37</v>
      </c>
      <c r="D6" s="30">
        <v>11</v>
      </c>
      <c r="E6" s="30">
        <v>17</v>
      </c>
      <c r="F6" s="30">
        <v>21</v>
      </c>
      <c r="G6" s="30">
        <v>25</v>
      </c>
      <c r="H6" s="30">
        <v>33</v>
      </c>
    </row>
    <row r="7" spans="1:8" ht="18.75" x14ac:dyDescent="0.3">
      <c r="B7" s="30" t="s">
        <v>33</v>
      </c>
      <c r="C7" s="29" t="s">
        <v>38</v>
      </c>
      <c r="D7" s="30">
        <v>14</v>
      </c>
      <c r="E7" s="30">
        <v>28</v>
      </c>
      <c r="F7" s="30">
        <v>36</v>
      </c>
      <c r="G7" s="30">
        <v>43</v>
      </c>
      <c r="H7" s="30">
        <v>57</v>
      </c>
    </row>
    <row r="8" spans="1:8" ht="18.75" x14ac:dyDescent="0.3">
      <c r="B8" s="30" t="s">
        <v>34</v>
      </c>
      <c r="C8" s="29" t="s">
        <v>39</v>
      </c>
      <c r="D8" s="30">
        <v>32</v>
      </c>
      <c r="E8" s="30">
        <v>45</v>
      </c>
      <c r="F8" s="30">
        <v>53</v>
      </c>
      <c r="G8" s="30">
        <v>59</v>
      </c>
      <c r="H8" s="30">
        <v>67</v>
      </c>
    </row>
    <row r="9" spans="1:8" ht="18.75" x14ac:dyDescent="0.3">
      <c r="B9" s="30" t="s">
        <v>35</v>
      </c>
      <c r="C9" s="29" t="s">
        <v>40</v>
      </c>
      <c r="D9" s="30">
        <v>29</v>
      </c>
      <c r="E9" s="30">
        <v>48</v>
      </c>
      <c r="F9" s="30">
        <v>57</v>
      </c>
      <c r="G9" s="30">
        <v>64</v>
      </c>
      <c r="H9" s="30">
        <v>76</v>
      </c>
    </row>
    <row r="10" spans="1:8" ht="18.75" x14ac:dyDescent="0.3">
      <c r="B10" s="30" t="s">
        <v>36</v>
      </c>
      <c r="C10" s="29" t="s">
        <v>41</v>
      </c>
      <c r="D10" s="30">
        <v>30</v>
      </c>
      <c r="E10" s="30">
        <v>40</v>
      </c>
      <c r="F10" s="30">
        <v>46</v>
      </c>
      <c r="G10" s="30">
        <v>54</v>
      </c>
      <c r="H10" s="30">
        <v>68</v>
      </c>
    </row>
    <row r="11" spans="1:8" ht="18.75" x14ac:dyDescent="0.3">
      <c r="B11" s="29"/>
      <c r="C11" s="29"/>
      <c r="D11" s="30"/>
      <c r="E11" s="30"/>
      <c r="F11" s="30"/>
      <c r="G11" s="30"/>
      <c r="H11" s="30"/>
    </row>
    <row r="12" spans="1:8" ht="18.75" x14ac:dyDescent="0.3">
      <c r="B12" s="29" t="s">
        <v>24</v>
      </c>
      <c r="C12" s="29"/>
      <c r="D12" s="30"/>
      <c r="E12" s="30"/>
      <c r="F12" s="30"/>
      <c r="G12" s="30"/>
      <c r="H12" s="30"/>
    </row>
    <row r="13" spans="1:8" ht="18.75" x14ac:dyDescent="0.3">
      <c r="B13" s="30" t="s">
        <v>32</v>
      </c>
      <c r="C13" s="29" t="s">
        <v>42</v>
      </c>
      <c r="D13" s="30">
        <v>11</v>
      </c>
      <c r="E13" s="30">
        <v>20</v>
      </c>
      <c r="F13" s="30">
        <v>25</v>
      </c>
      <c r="G13" s="30">
        <v>31</v>
      </c>
      <c r="H13" s="30">
        <v>42</v>
      </c>
    </row>
    <row r="14" spans="1:8" ht="18.75" x14ac:dyDescent="0.3">
      <c r="B14" s="30" t="s">
        <v>33</v>
      </c>
      <c r="C14" s="29" t="s">
        <v>43</v>
      </c>
      <c r="D14" s="30">
        <v>15</v>
      </c>
      <c r="E14" s="30">
        <v>25</v>
      </c>
      <c r="F14" s="30">
        <v>32</v>
      </c>
      <c r="G14" s="30">
        <v>42</v>
      </c>
      <c r="H14" s="30">
        <v>59</v>
      </c>
    </row>
    <row r="15" spans="1:8" ht="18.75" x14ac:dyDescent="0.3">
      <c r="B15" s="30" t="s">
        <v>34</v>
      </c>
      <c r="C15" s="29" t="s">
        <v>44</v>
      </c>
      <c r="D15" s="30">
        <v>34</v>
      </c>
      <c r="E15" s="30">
        <v>44</v>
      </c>
      <c r="F15" s="30">
        <v>50</v>
      </c>
      <c r="G15" s="30">
        <v>56</v>
      </c>
      <c r="H15" s="30">
        <v>69</v>
      </c>
    </row>
    <row r="16" spans="1:8" ht="18.75" x14ac:dyDescent="0.3">
      <c r="B16" s="30" t="s">
        <v>35</v>
      </c>
      <c r="C16" s="29" t="s">
        <v>45</v>
      </c>
      <c r="D16" s="30">
        <v>29</v>
      </c>
      <c r="E16" s="30">
        <v>44</v>
      </c>
      <c r="F16" s="30">
        <v>49</v>
      </c>
      <c r="G16" s="30">
        <v>57</v>
      </c>
      <c r="H16" s="30">
        <v>77</v>
      </c>
    </row>
    <row r="17" spans="1:8" ht="18.75" x14ac:dyDescent="0.3">
      <c r="B17" s="30" t="s">
        <v>36</v>
      </c>
      <c r="C17" s="29" t="s">
        <v>46</v>
      </c>
      <c r="D17" s="30">
        <v>25</v>
      </c>
      <c r="E17" s="30">
        <v>36</v>
      </c>
      <c r="F17" s="30">
        <v>44</v>
      </c>
      <c r="G17" s="30">
        <v>52</v>
      </c>
      <c r="H17" s="30">
        <v>67</v>
      </c>
    </row>
    <row r="20" spans="1:8" ht="17.25" x14ac:dyDescent="0.25">
      <c r="A20" t="s">
        <v>47</v>
      </c>
    </row>
    <row r="21" spans="1:8" x14ac:dyDescent="0.25">
      <c r="A21" t="s">
        <v>22</v>
      </c>
    </row>
  </sheetData>
  <sheetProtection password="CD7B" sheet="1" objects="1" scenarios="1" selectLockedCells="1" selectUnlockedCells="1"/>
  <mergeCells count="1">
    <mergeCell ref="D3:H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MALES</vt:lpstr>
      <vt:lpstr>FEMALES</vt:lpstr>
      <vt:lpstr>MALES CUMULATIVE</vt:lpstr>
      <vt:lpstr>FEMALES CUMULATIVE</vt:lpstr>
      <vt:lpstr>TANNER STAGE</vt:lpstr>
    </vt:vector>
  </TitlesOfParts>
  <Company>Newcastle upon Tyne Hospitals NHS Foundation Trust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Boot, Christopher</dc:creator>
  <cp:lastModifiedBy>Boot, Christopher</cp:lastModifiedBy>
  <cp:lastPrinted>2015-09-29T10:20:27Z</cp:lastPrinted>
  <dcterms:created xsi:type="dcterms:W3CDTF">2015-08-28T12:16:02Z</dcterms:created>
  <dcterms:modified xsi:type="dcterms:W3CDTF">2016-07-22T09:13:41Z</dcterms:modified>
</cp:coreProperties>
</file>